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78" activeTab="0"/>
  </bookViews>
  <sheets>
    <sheet name="Índice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'agosto'!$A$1:$P$42</definedName>
    <definedName name="_xlnm.Print_Area" localSheetId="7">'julio'!$A$2:$P$40</definedName>
    <definedName name="Básicas" localSheetId="0">'Índice'!Básicas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<sst xmlns="http://schemas.openxmlformats.org/spreadsheetml/2006/main" count="636" uniqueCount="83">
  <si>
    <t>Código</t>
  </si>
  <si>
    <t>Colmena Golden Cross</t>
  </si>
  <si>
    <t>Vida Tres</t>
  </si>
  <si>
    <t>Banmédica</t>
  </si>
  <si>
    <t>Consalud</t>
  </si>
  <si>
    <t>San Lorenzo</t>
  </si>
  <si>
    <t>Chuquicamata</t>
  </si>
  <si>
    <t>Río Blanco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</si>
  <si>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</si>
  <si>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</si>
  <si>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</si>
  <si>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</si>
  <si>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</si>
  <si>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</si>
  <si>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</si>
  <si>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</si>
  <si>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</si>
  <si>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</si>
  <si>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</si>
  <si>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</si>
  <si>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</si>
  <si>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</si>
  <si>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</si>
  <si>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</si>
  <si>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</si>
  <si>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</si>
  <si>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</si>
  <si>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</si>
  <si>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</si>
  <si>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</si>
  <si>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</si>
  <si>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</si>
  <si>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</si>
  <si>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</si>
  <si>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</si>
  <si>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</si>
  <si>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Desahucios Voluntarios (2)</t>
  </si>
  <si>
    <t>Desahucios  Mutuo acuerdo (4)</t>
  </si>
  <si>
    <t>Isapre Fundación</t>
  </si>
  <si>
    <t>Fusat Ltda.</t>
  </si>
  <si>
    <t>Cruz Blanca S.A.</t>
  </si>
  <si>
    <t xml:space="preserve"> </t>
  </si>
  <si>
    <t>INFORMACIÓN PROVISIONAL</t>
  </si>
  <si>
    <t>Nombre de la Hoja</t>
  </si>
  <si>
    <t>Nombre de los cuadros</t>
  </si>
  <si>
    <t>Estadísticas básicas</t>
  </si>
  <si>
    <t>:</t>
  </si>
  <si>
    <t xml:space="preserve">Fuente: Superintendencia de Salud, Archivos Maestros de Beneficiarios, Contratos y Cotizaciones. </t>
  </si>
  <si>
    <t>SUSCRIPCIÓN Y DESAHUCIOS DE CONTRATOS SISTEMA ISAPRE</t>
  </si>
  <si>
    <t>ÍNDICE</t>
  </si>
  <si>
    <t>Total desahucios (5) 
= (2)+(3)+(4)</t>
  </si>
  <si>
    <t>Variación neta (6)
=(1)-(5)</t>
  </si>
  <si>
    <t>5.- Total desahucios = (2+3+4)</t>
  </si>
  <si>
    <t>6.- Variación neta del mes = (1-5)</t>
  </si>
  <si>
    <t>(*) Por Resolución Exenta IF/N° 105 de 26 de abril de 2017, se autoriza transferencia de contratos de salud previsional y cartera de afiliados y beneficiarios de Isapre Masvida a Isapre Optima y por Resolución Exenta IF/N° 129 del 23 de mayo de 2017, Isapre Optima cambia la razón social de Optima por "Nueva Masvida".</t>
  </si>
  <si>
    <t>Nueva Masvida S.A. (Ex-Optima)(*)</t>
  </si>
  <si>
    <t>MES ENERO 2018</t>
  </si>
  <si>
    <t>MES FEBRERO 2018</t>
  </si>
  <si>
    <t>MES MARZO 2018</t>
  </si>
  <si>
    <t>MES ABRIL 2018</t>
  </si>
  <si>
    <t>MES MAYO 2018</t>
  </si>
  <si>
    <t>MES JUNIO 2018</t>
  </si>
  <si>
    <t>MES JULIO 2018</t>
  </si>
  <si>
    <t>MES AGOSTO 2018</t>
  </si>
  <si>
    <t>MES SEPTIEMBRE 2018</t>
  </si>
  <si>
    <t>MES OCTUBRE 2018</t>
  </si>
  <si>
    <t>MES NOVIEMBRE 2018</t>
  </si>
  <si>
    <t>MES DICIEMBRE 2018</t>
  </si>
  <si>
    <t>ESTADÍSTICAS DE SUSCRIPCIONES Y DESAHUCIOS DE CONTRATOS DE ISAPRE ACUMULADAS AÑO 2018</t>
  </si>
  <si>
    <t>Suscripción y desahucios de contratos sistema isapre mes enero 2018</t>
  </si>
  <si>
    <t>Suscripción y desahucios de contratos sistema isapre mes febrero 2018</t>
  </si>
  <si>
    <t>Suscripción y desahucio de contratos sistema isapre mes marzo 2018</t>
  </si>
  <si>
    <t>Suscripción y desahucio de contratos sistema isapre mes abril 2018</t>
  </si>
  <si>
    <t>Suscripción y desahucio de contratos sistema isapre mes mayo 2018</t>
  </si>
  <si>
    <t>Suscripción y desahucio de contratos sistema isapre mes junio 2018</t>
  </si>
  <si>
    <t>Suscripción y desahucio de contratos sistema isapre mes julio 2018</t>
  </si>
  <si>
    <t>Suscripción y desahucio de contratos sistema isapre mes agosto 2018</t>
  </si>
  <si>
    <t>Suscripción y desahucio de contratos sistema isapre mes septiembre 2018</t>
  </si>
  <si>
    <t>Suscripción y desahucio de contratos sistema isapre mes octubre 2018</t>
  </si>
  <si>
    <t>Suscripción y desahucio de contratos sistema isapre mes noviembre 2018</t>
  </si>
  <si>
    <t>Suscripción y desahucio de contratos sistema isapre mes diciembre 2018</t>
  </si>
  <si>
    <t>Nueva Masvida S.A.</t>
  </si>
  <si>
    <t>NOTA: Por error de fórmula en la hoja de diciembre en lo que se refiere a la variación neta que es igual a la diferencia de los Contratos Suscritos (1) respecto al Total desahucios (5), presentaba la diferencia entre los campos (3.1), (4) y (5), por lo que este valor se corrigió rectificando la formula.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</si>
</sst>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sz val="10"/>
      <name val="Helv"/>
      <family val="0"/>
    </font>
    <font>
      <u val="single"/>
      <sz val="9.6"/>
      <color indexed="12"/>
      <name val="TIMES"/>
      <family val="0"/>
    </font>
    <font>
      <b/>
      <u val="single"/>
      <sz val="8.5"/>
      <name val="Verdana"/>
      <family val="2"/>
    </font>
    <font>
      <sz val="11"/>
      <name val="Verdana"/>
      <family val="2"/>
    </font>
    <font>
      <u val="single"/>
      <sz val="8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b/>
      <sz val="10.5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7B7"/>
      <name val="Verdana"/>
      <family val="2"/>
    </font>
    <font>
      <b/>
      <sz val="11"/>
      <color rgb="FF0067B7"/>
      <name val="Verdana"/>
      <family val="2"/>
    </font>
    <font>
      <b/>
      <sz val="10.5"/>
      <color rgb="FF0067B7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7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37" fontId="1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7" fontId="5" fillId="0" borderId="0" xfId="57" applyNumberFormat="1" applyFont="1" applyBorder="1" applyAlignment="1" applyProtection="1">
      <alignment horizontal="center"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7" fontId="5" fillId="0" borderId="0" xfId="0" applyNumberFormat="1" applyFont="1" applyAlignment="1" applyProtection="1">
      <alignment horizontal="left"/>
      <protection/>
    </xf>
    <xf numFmtId="172" fontId="5" fillId="0" borderId="0" xfId="58" applyFont="1">
      <alignment/>
      <protection/>
    </xf>
    <xf numFmtId="0" fontId="8" fillId="0" borderId="0" xfId="0" applyFont="1" applyAlignment="1">
      <alignment horizontal="center" vertical="center" wrapText="1"/>
    </xf>
    <xf numFmtId="37" fontId="5" fillId="0" borderId="11" xfId="56" applyFont="1" applyBorder="1">
      <alignment/>
      <protection/>
    </xf>
    <xf numFmtId="172" fontId="4" fillId="0" borderId="0" xfId="58" applyFont="1">
      <alignment/>
      <protection/>
    </xf>
    <xf numFmtId="172" fontId="12" fillId="0" borderId="0" xfId="46" applyNumberFormat="1" applyFont="1" applyAlignment="1" applyProtection="1">
      <alignment/>
      <protection/>
    </xf>
    <xf numFmtId="0" fontId="13" fillId="0" borderId="0" xfId="0" applyFont="1" applyAlignment="1">
      <alignment horizontal="center" vertical="center" wrapText="1"/>
    </xf>
    <xf numFmtId="172" fontId="14" fillId="0" borderId="0" xfId="46" applyNumberFormat="1" applyFont="1" applyAlignment="1" applyProtection="1">
      <alignment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55" applyFont="1" applyAlignment="1">
      <alignment/>
      <protection/>
    </xf>
    <xf numFmtId="0" fontId="6" fillId="33" borderId="12" xfId="0" applyFont="1" applyFill="1" applyBorder="1" applyAlignment="1">
      <alignment/>
    </xf>
    <xf numFmtId="0" fontId="52" fillId="0" borderId="0" xfId="55" applyFont="1" applyFill="1" applyAlignment="1">
      <alignment/>
      <protection/>
    </xf>
    <xf numFmtId="0" fontId="53" fillId="0" borderId="0" xfId="0" applyFont="1" applyFill="1" applyAlignment="1">
      <alignment vertical="center"/>
    </xf>
    <xf numFmtId="0" fontId="9" fillId="0" borderId="0" xfId="55" applyFont="1" applyAlignment="1">
      <alignment horizontal="left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basicas acumuladas 2006" xfId="55"/>
    <cellStyle name="Normal_Cartera dic 2000" xfId="56"/>
    <cellStyle name="Normal_historia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66675</xdr:rowOff>
    </xdr:from>
    <xdr:to>
      <xdr:col>1</xdr:col>
      <xdr:colOff>704850</xdr:colOff>
      <xdr:row>30</xdr:row>
      <xdr:rowOff>114300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90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3</xdr:col>
      <xdr:colOff>133350</xdr:colOff>
      <xdr:row>8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1000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514350</xdr:colOff>
      <xdr:row>43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3.00390625" style="1" customWidth="1"/>
    <col min="2" max="2" width="19.8515625" style="1" bestFit="1" customWidth="1"/>
    <col min="3" max="3" width="1.28515625" style="1" bestFit="1" customWidth="1"/>
    <col min="4" max="4" width="76.57421875" style="1" customWidth="1"/>
    <col min="5" max="16384" width="12.57421875" style="1" customWidth="1"/>
  </cols>
  <sheetData>
    <row r="1" ht="15">
      <c r="A1" s="1" t="s">
        <v>41</v>
      </c>
    </row>
    <row r="2" ht="15"/>
    <row r="3" ht="15"/>
    <row r="4" ht="15"/>
    <row r="5" ht="15"/>
    <row r="6" ht="15"/>
    <row r="7" ht="15"/>
    <row r="8" ht="15"/>
    <row r="9" ht="15"/>
    <row r="10" spans="1:11" ht="19.5" customHeight="1">
      <c r="A10" s="26" t="s">
        <v>68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customHeight="1">
      <c r="A11" s="27" t="s">
        <v>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7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16"/>
      <c r="B13" s="17" t="s">
        <v>43</v>
      </c>
      <c r="C13" s="17"/>
      <c r="D13" s="17" t="s">
        <v>44</v>
      </c>
      <c r="E13" s="15"/>
      <c r="F13" s="15"/>
      <c r="G13" s="16"/>
      <c r="H13" s="16"/>
      <c r="I13" s="16"/>
      <c r="J13" s="16"/>
      <c r="K13" s="16"/>
    </row>
    <row r="14" spans="1:11" ht="15" customHeight="1">
      <c r="A14" s="16"/>
      <c r="B14" s="18"/>
      <c r="C14" s="15"/>
      <c r="D14" s="15"/>
      <c r="E14" s="15"/>
      <c r="F14" s="15"/>
      <c r="G14" s="16"/>
      <c r="H14" s="16"/>
      <c r="I14" s="16"/>
      <c r="J14" s="16"/>
      <c r="K14" s="16"/>
    </row>
    <row r="15" spans="1:11" ht="15">
      <c r="A15" s="16"/>
      <c r="B15" s="19" t="s">
        <v>45</v>
      </c>
      <c r="C15" s="20" t="s">
        <v>46</v>
      </c>
      <c r="D15" s="21" t="s">
        <v>69</v>
      </c>
      <c r="E15" s="15"/>
      <c r="F15" s="15"/>
      <c r="G15" s="16"/>
      <c r="H15" s="16"/>
      <c r="I15" s="16"/>
      <c r="J15" s="16"/>
      <c r="K15" s="16"/>
    </row>
    <row r="16" spans="1:256" ht="15">
      <c r="A16" s="16"/>
      <c r="B16" s="19" t="s">
        <v>45</v>
      </c>
      <c r="C16" s="20" t="s">
        <v>46</v>
      </c>
      <c r="D16" s="21" t="s">
        <v>70</v>
      </c>
      <c r="E16" s="16"/>
      <c r="F16" s="19"/>
      <c r="G16" s="20"/>
      <c r="H16" s="21"/>
      <c r="I16" s="16"/>
      <c r="J16" s="19"/>
      <c r="K16" s="20"/>
      <c r="L16" s="21"/>
      <c r="M16" s="16"/>
      <c r="N16" s="19"/>
      <c r="O16" s="20"/>
      <c r="P16" s="21"/>
      <c r="Q16" s="16"/>
      <c r="R16" s="19"/>
      <c r="S16" s="20"/>
      <c r="T16" s="21"/>
      <c r="U16" s="16"/>
      <c r="V16" s="19"/>
      <c r="W16" s="20"/>
      <c r="X16" s="21"/>
      <c r="Y16" s="16"/>
      <c r="Z16" s="19"/>
      <c r="AA16" s="20"/>
      <c r="AB16" s="21"/>
      <c r="AC16" s="16"/>
      <c r="AD16" s="19"/>
      <c r="AE16" s="20"/>
      <c r="AF16" s="21"/>
      <c r="AG16" s="16"/>
      <c r="AH16" s="19"/>
      <c r="AI16" s="20"/>
      <c r="AJ16" s="21"/>
      <c r="AK16" s="16"/>
      <c r="AL16" s="19"/>
      <c r="AM16" s="20"/>
      <c r="AN16" s="21"/>
      <c r="AO16" s="16"/>
      <c r="AP16" s="19"/>
      <c r="AQ16" s="20"/>
      <c r="AR16" s="21"/>
      <c r="AS16" s="16"/>
      <c r="AT16" s="19"/>
      <c r="AU16" s="20"/>
      <c r="AV16" s="21"/>
      <c r="AW16" s="16"/>
      <c r="AX16" s="19"/>
      <c r="AY16" s="20"/>
      <c r="AZ16" s="21"/>
      <c r="BA16" s="16"/>
      <c r="BB16" s="19"/>
      <c r="BC16" s="20"/>
      <c r="BD16" s="21"/>
      <c r="BE16" s="16"/>
      <c r="BF16" s="19"/>
      <c r="BG16" s="20"/>
      <c r="BH16" s="21"/>
      <c r="BI16" s="16"/>
      <c r="BJ16" s="19"/>
      <c r="BK16" s="20"/>
      <c r="BL16" s="21"/>
      <c r="BM16" s="16"/>
      <c r="BN16" s="19"/>
      <c r="BO16" s="20"/>
      <c r="BP16" s="21"/>
      <c r="BQ16" s="16"/>
      <c r="BR16" s="19"/>
      <c r="BS16" s="20"/>
      <c r="BT16" s="21"/>
      <c r="BU16" s="16"/>
      <c r="BV16" s="19"/>
      <c r="BW16" s="20"/>
      <c r="BX16" s="21"/>
      <c r="BY16" s="16"/>
      <c r="BZ16" s="19"/>
      <c r="CA16" s="20"/>
      <c r="CB16" s="21"/>
      <c r="CC16" s="16"/>
      <c r="CD16" s="19"/>
      <c r="CE16" s="20"/>
      <c r="CF16" s="21"/>
      <c r="CG16" s="16"/>
      <c r="CH16" s="19"/>
      <c r="CI16" s="20"/>
      <c r="CJ16" s="21"/>
      <c r="CK16" s="16"/>
      <c r="CL16" s="19"/>
      <c r="CM16" s="20"/>
      <c r="CN16" s="21"/>
      <c r="CO16" s="16"/>
      <c r="CP16" s="19"/>
      <c r="CQ16" s="20"/>
      <c r="CR16" s="21"/>
      <c r="CS16" s="16"/>
      <c r="CT16" s="19"/>
      <c r="CU16" s="20"/>
      <c r="CV16" s="21"/>
      <c r="CW16" s="16"/>
      <c r="CX16" s="19"/>
      <c r="CY16" s="20"/>
      <c r="CZ16" s="21"/>
      <c r="DA16" s="16"/>
      <c r="DB16" s="19"/>
      <c r="DC16" s="20"/>
      <c r="DD16" s="21"/>
      <c r="DE16" s="16"/>
      <c r="DF16" s="19"/>
      <c r="DG16" s="20"/>
      <c r="DH16" s="21"/>
      <c r="DI16" s="16"/>
      <c r="DJ16" s="19"/>
      <c r="DK16" s="20"/>
      <c r="DL16" s="21"/>
      <c r="DM16" s="16"/>
      <c r="DN16" s="19"/>
      <c r="DO16" s="20"/>
      <c r="DP16" s="21"/>
      <c r="DQ16" s="16"/>
      <c r="DR16" s="19"/>
      <c r="DS16" s="20"/>
      <c r="DT16" s="21"/>
      <c r="DU16" s="16"/>
      <c r="DV16" s="19"/>
      <c r="DW16" s="20"/>
      <c r="DX16" s="21"/>
      <c r="DY16" s="16"/>
      <c r="DZ16" s="19"/>
      <c r="EA16" s="20"/>
      <c r="EB16" s="21"/>
      <c r="EC16" s="16"/>
      <c r="ED16" s="19"/>
      <c r="EE16" s="20"/>
      <c r="EF16" s="21"/>
      <c r="EG16" s="16"/>
      <c r="EH16" s="19"/>
      <c r="EI16" s="20"/>
      <c r="EJ16" s="21"/>
      <c r="EK16" s="16"/>
      <c r="EL16" s="19"/>
      <c r="EM16" s="20"/>
      <c r="EN16" s="21"/>
      <c r="EO16" s="16"/>
      <c r="EP16" s="19"/>
      <c r="EQ16" s="20"/>
      <c r="ER16" s="21"/>
      <c r="ES16" s="16"/>
      <c r="ET16" s="19"/>
      <c r="EU16" s="20"/>
      <c r="EV16" s="21"/>
      <c r="EW16" s="16"/>
      <c r="EX16" s="19"/>
      <c r="EY16" s="20"/>
      <c r="EZ16" s="21"/>
      <c r="FA16" s="16"/>
      <c r="FB16" s="19"/>
      <c r="FC16" s="20"/>
      <c r="FD16" s="21"/>
      <c r="FE16" s="16"/>
      <c r="FF16" s="19"/>
      <c r="FG16" s="20"/>
      <c r="FH16" s="21"/>
      <c r="FI16" s="16"/>
      <c r="FJ16" s="19"/>
      <c r="FK16" s="20"/>
      <c r="FL16" s="21"/>
      <c r="FM16" s="16"/>
      <c r="FN16" s="19"/>
      <c r="FO16" s="20"/>
      <c r="FP16" s="21"/>
      <c r="FQ16" s="16"/>
      <c r="FR16" s="19"/>
      <c r="FS16" s="20"/>
      <c r="FT16" s="21"/>
      <c r="FU16" s="16"/>
      <c r="FV16" s="19"/>
      <c r="FW16" s="20"/>
      <c r="FX16" s="21"/>
      <c r="FY16" s="16"/>
      <c r="FZ16" s="19"/>
      <c r="GA16" s="20"/>
      <c r="GB16" s="21"/>
      <c r="GC16" s="16"/>
      <c r="GD16" s="19"/>
      <c r="GE16" s="20"/>
      <c r="GF16" s="21"/>
      <c r="GG16" s="16"/>
      <c r="GH16" s="19"/>
      <c r="GI16" s="20"/>
      <c r="GJ16" s="21"/>
      <c r="GK16" s="16"/>
      <c r="GL16" s="19"/>
      <c r="GM16" s="20"/>
      <c r="GN16" s="21"/>
      <c r="GO16" s="16"/>
      <c r="GP16" s="19"/>
      <c r="GQ16" s="20"/>
      <c r="GR16" s="21"/>
      <c r="GS16" s="16"/>
      <c r="GT16" s="19"/>
      <c r="GU16" s="20"/>
      <c r="GV16" s="21"/>
      <c r="GW16" s="16"/>
      <c r="GX16" s="19"/>
      <c r="GY16" s="20"/>
      <c r="GZ16" s="21"/>
      <c r="HA16" s="16"/>
      <c r="HB16" s="19"/>
      <c r="HC16" s="20"/>
      <c r="HD16" s="21"/>
      <c r="HE16" s="16"/>
      <c r="HF16" s="19"/>
      <c r="HG16" s="20"/>
      <c r="HH16" s="21"/>
      <c r="HI16" s="16"/>
      <c r="HJ16" s="19"/>
      <c r="HK16" s="20"/>
      <c r="HL16" s="21"/>
      <c r="HM16" s="16"/>
      <c r="HN16" s="19"/>
      <c r="HO16" s="20"/>
      <c r="HP16" s="21"/>
      <c r="HQ16" s="16"/>
      <c r="HR16" s="19"/>
      <c r="HS16" s="20"/>
      <c r="HT16" s="21"/>
      <c r="HU16" s="16"/>
      <c r="HV16" s="19"/>
      <c r="HW16" s="20"/>
      <c r="HX16" s="21"/>
      <c r="HY16" s="16"/>
      <c r="HZ16" s="19"/>
      <c r="IA16" s="20"/>
      <c r="IB16" s="21"/>
      <c r="IC16" s="16"/>
      <c r="ID16" s="19"/>
      <c r="IE16" s="20"/>
      <c r="IF16" s="21"/>
      <c r="IG16" s="16"/>
      <c r="IH16" s="19"/>
      <c r="II16" s="20"/>
      <c r="IJ16" s="21"/>
      <c r="IK16" s="16"/>
      <c r="IL16" s="19"/>
      <c r="IM16" s="20"/>
      <c r="IN16" s="21"/>
      <c r="IO16" s="16"/>
      <c r="IP16" s="19"/>
      <c r="IQ16" s="20"/>
      <c r="IR16" s="21"/>
      <c r="IS16" s="16"/>
      <c r="IT16" s="19"/>
      <c r="IU16" s="20"/>
      <c r="IV16" s="21"/>
    </row>
    <row r="17" spans="1:11" ht="15">
      <c r="A17" s="16"/>
      <c r="B17" s="19" t="s">
        <v>45</v>
      </c>
      <c r="C17" s="20" t="s">
        <v>46</v>
      </c>
      <c r="D17" s="21" t="s">
        <v>71</v>
      </c>
      <c r="E17" s="16"/>
      <c r="F17" s="16"/>
      <c r="G17" s="16"/>
      <c r="H17" s="16"/>
      <c r="I17" s="16"/>
      <c r="J17" s="16"/>
      <c r="K17" s="16"/>
    </row>
    <row r="18" spans="1:11" ht="15">
      <c r="A18" s="16"/>
      <c r="B18" s="19" t="s">
        <v>45</v>
      </c>
      <c r="C18" s="20" t="s">
        <v>46</v>
      </c>
      <c r="D18" s="21" t="s">
        <v>72</v>
      </c>
      <c r="E18" s="22"/>
      <c r="F18" s="22"/>
      <c r="G18" s="22"/>
      <c r="H18" s="22"/>
      <c r="I18" s="22"/>
      <c r="J18" s="22"/>
      <c r="K18" s="22"/>
    </row>
    <row r="19" spans="1:4" ht="15">
      <c r="A19" s="16"/>
      <c r="B19" s="19" t="s">
        <v>45</v>
      </c>
      <c r="C19" s="20" t="s">
        <v>46</v>
      </c>
      <c r="D19" s="21" t="s">
        <v>73</v>
      </c>
    </row>
    <row r="20" spans="1:4" ht="15">
      <c r="A20" s="16"/>
      <c r="B20" s="19" t="s">
        <v>45</v>
      </c>
      <c r="C20" s="20" t="s">
        <v>46</v>
      </c>
      <c r="D20" s="21" t="s">
        <v>74</v>
      </c>
    </row>
    <row r="21" spans="1:4" ht="15">
      <c r="A21" s="16"/>
      <c r="B21" s="19" t="s">
        <v>45</v>
      </c>
      <c r="C21" s="20" t="s">
        <v>46</v>
      </c>
      <c r="D21" s="21" t="s">
        <v>75</v>
      </c>
    </row>
    <row r="22" spans="1:4" ht="15">
      <c r="A22" s="16"/>
      <c r="B22" s="19" t="s">
        <v>45</v>
      </c>
      <c r="C22" s="20" t="s">
        <v>46</v>
      </c>
      <c r="D22" s="21" t="s">
        <v>76</v>
      </c>
    </row>
    <row r="23" spans="1:4" ht="15">
      <c r="A23" s="16"/>
      <c r="B23" s="19" t="s">
        <v>45</v>
      </c>
      <c r="C23" s="20" t="s">
        <v>46</v>
      </c>
      <c r="D23" s="21" t="s">
        <v>77</v>
      </c>
    </row>
    <row r="24" spans="1:4" ht="15">
      <c r="A24" s="16"/>
      <c r="B24" s="19" t="s">
        <v>45</v>
      </c>
      <c r="C24" s="20" t="s">
        <v>46</v>
      </c>
      <c r="D24" s="21" t="s">
        <v>78</v>
      </c>
    </row>
    <row r="25" spans="1:4" ht="15">
      <c r="A25" s="16"/>
      <c r="B25" s="19" t="s">
        <v>45</v>
      </c>
      <c r="C25" s="20" t="s">
        <v>46</v>
      </c>
      <c r="D25" s="21" t="s">
        <v>79</v>
      </c>
    </row>
    <row r="26" spans="1:4" ht="15">
      <c r="A26" s="16"/>
      <c r="B26" s="19" t="s">
        <v>45</v>
      </c>
      <c r="C26" s="20" t="s">
        <v>46</v>
      </c>
      <c r="D26" s="21" t="s">
        <v>80</v>
      </c>
    </row>
    <row r="28" spans="1:7" ht="15">
      <c r="A28" s="28" t="s">
        <v>82</v>
      </c>
      <c r="B28" s="28"/>
      <c r="C28" s="28"/>
      <c r="D28" s="28"/>
      <c r="E28" s="28"/>
      <c r="F28" s="28"/>
      <c r="G28" s="28"/>
    </row>
    <row r="29" spans="1:7" ht="15">
      <c r="A29" s="28"/>
      <c r="B29" s="28"/>
      <c r="C29" s="28"/>
      <c r="D29" s="28"/>
      <c r="E29" s="28"/>
      <c r="F29" s="28"/>
      <c r="G29" s="28"/>
    </row>
    <row r="30" spans="1:7" ht="15">
      <c r="A30" s="28"/>
      <c r="B30" s="28"/>
      <c r="C30" s="28"/>
      <c r="D30" s="28"/>
      <c r="E30" s="28"/>
      <c r="F30" s="28"/>
      <c r="G30" s="28"/>
    </row>
  </sheetData>
  <sheetProtection/>
  <mergeCells count="1">
    <mergeCell ref="A28:G30"/>
  </mergeCells>
  <hyperlinks>
    <hyperlink ref="B16:D16" location="febrero!A1" display="Estadísticas básicas"/>
    <hyperlink ref="B17:D17" location="marzo!A1" display="Estadísticas básicas"/>
    <hyperlink ref="B18:D18" location="abril!A1" display="Estadísticas básicas"/>
    <hyperlink ref="B19:D19" location="mayo!A1" display="Estadísticas básicas"/>
    <hyperlink ref="B20:D20" location="junio!A1" display="Estadísticas básicas"/>
    <hyperlink ref="B21:D21" location="julio!A1" display="Estadísticas básicas"/>
    <hyperlink ref="B22:D22" location="agosto!A1" display="Estadísticas básicas"/>
    <hyperlink ref="B23:D23" location="septiembre!A1" display="Estadísticas básicas"/>
    <hyperlink ref="B24:D24" location="octubre!A1" display="Estadísticas básicas"/>
    <hyperlink ref="B25:D25" location="noviembre!A1" display="Estadísticas básicas"/>
    <hyperlink ref="B26:D26" location="diciembre!A1" display="Estadísticas básicas"/>
    <hyperlink ref="B15:D15" location="enero!A1" display="Estadísticas básic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28125" style="3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5252</v>
      </c>
      <c r="D8" s="5">
        <v>2662</v>
      </c>
      <c r="E8" s="5"/>
      <c r="F8" s="5"/>
      <c r="G8" s="5"/>
      <c r="H8" s="5">
        <v>1</v>
      </c>
      <c r="I8" s="5">
        <v>1171</v>
      </c>
      <c r="J8" s="5">
        <v>43</v>
      </c>
      <c r="K8" s="5"/>
      <c r="L8" s="5">
        <v>16</v>
      </c>
      <c r="M8" s="5">
        <f aca="true" t="shared" si="0" ref="M8:M13">SUM(E8:L8)</f>
        <v>1231</v>
      </c>
      <c r="N8" s="5">
        <v>124</v>
      </c>
      <c r="O8" s="5">
        <f aca="true" t="shared" si="1" ref="O8:O13">+D8+M8+N8</f>
        <v>4017</v>
      </c>
      <c r="P8" s="5">
        <f aca="true" t="shared" si="2" ref="P8:P13">+C8-O8</f>
        <v>1235</v>
      </c>
    </row>
    <row r="9" spans="1:16" ht="10.5">
      <c r="A9" s="4">
        <v>78</v>
      </c>
      <c r="B9" s="3" t="s">
        <v>40</v>
      </c>
      <c r="C9" s="5">
        <v>5965</v>
      </c>
      <c r="D9" s="5">
        <v>3464</v>
      </c>
      <c r="E9" s="5"/>
      <c r="F9" s="5"/>
      <c r="G9" s="5"/>
      <c r="H9" s="5"/>
      <c r="I9" s="5">
        <v>1588</v>
      </c>
      <c r="J9" s="5">
        <v>12</v>
      </c>
      <c r="K9" s="5"/>
      <c r="L9" s="5">
        <v>2</v>
      </c>
      <c r="M9" s="5">
        <f t="shared" si="0"/>
        <v>1602</v>
      </c>
      <c r="N9" s="5"/>
      <c r="O9" s="5">
        <f t="shared" si="1"/>
        <v>5066</v>
      </c>
      <c r="P9" s="5">
        <f t="shared" si="2"/>
        <v>899</v>
      </c>
    </row>
    <row r="10" spans="1:16" ht="10.5">
      <c r="A10" s="4">
        <v>80</v>
      </c>
      <c r="B10" s="3" t="s">
        <v>2</v>
      </c>
      <c r="C10" s="5">
        <v>635</v>
      </c>
      <c r="D10" s="5">
        <v>400</v>
      </c>
      <c r="E10" s="5"/>
      <c r="F10" s="5"/>
      <c r="G10" s="5"/>
      <c r="H10" s="5"/>
      <c r="I10" s="5">
        <v>116</v>
      </c>
      <c r="J10" s="5"/>
      <c r="K10" s="5">
        <v>75</v>
      </c>
      <c r="L10" s="5">
        <v>7</v>
      </c>
      <c r="M10" s="5">
        <f t="shared" si="0"/>
        <v>198</v>
      </c>
      <c r="N10" s="5">
        <v>5</v>
      </c>
      <c r="O10" s="5">
        <f t="shared" si="1"/>
        <v>603</v>
      </c>
      <c r="P10" s="5">
        <f t="shared" si="2"/>
        <v>32</v>
      </c>
    </row>
    <row r="11" spans="1:16" ht="10.5">
      <c r="A11" s="6">
        <v>81</v>
      </c>
      <c r="B11" s="7" t="s">
        <v>81</v>
      </c>
      <c r="C11" s="5">
        <v>2145</v>
      </c>
      <c r="D11" s="5">
        <v>2502</v>
      </c>
      <c r="E11" s="5"/>
      <c r="F11" s="5"/>
      <c r="G11" s="5"/>
      <c r="H11" s="5">
        <v>1</v>
      </c>
      <c r="I11" s="5"/>
      <c r="J11" s="5">
        <v>7</v>
      </c>
      <c r="K11" s="5"/>
      <c r="L11" s="5">
        <v>14</v>
      </c>
      <c r="M11" s="5">
        <f t="shared" si="0"/>
        <v>22</v>
      </c>
      <c r="N11" s="5">
        <v>526</v>
      </c>
      <c r="O11" s="5">
        <f t="shared" si="1"/>
        <v>3050</v>
      </c>
      <c r="P11" s="5">
        <f t="shared" si="2"/>
        <v>-905</v>
      </c>
    </row>
    <row r="12" spans="1:16" ht="10.5">
      <c r="A12" s="4">
        <v>99</v>
      </c>
      <c r="B12" s="3" t="s">
        <v>3</v>
      </c>
      <c r="C12" s="5">
        <v>3626</v>
      </c>
      <c r="D12" s="5">
        <v>2204</v>
      </c>
      <c r="E12" s="5"/>
      <c r="F12" s="5"/>
      <c r="G12" s="5"/>
      <c r="H12" s="5"/>
      <c r="I12" s="5">
        <v>592</v>
      </c>
      <c r="J12" s="5"/>
      <c r="K12" s="5">
        <v>786</v>
      </c>
      <c r="L12" s="5">
        <v>42</v>
      </c>
      <c r="M12" s="5">
        <f t="shared" si="0"/>
        <v>1420</v>
      </c>
      <c r="N12" s="5">
        <v>26</v>
      </c>
      <c r="O12" s="5">
        <f t="shared" si="1"/>
        <v>3650</v>
      </c>
      <c r="P12" s="5">
        <f t="shared" si="2"/>
        <v>-24</v>
      </c>
    </row>
    <row r="13" spans="1:16" ht="10.5">
      <c r="A13" s="4">
        <v>107</v>
      </c>
      <c r="B13" s="3" t="s">
        <v>4</v>
      </c>
      <c r="C13" s="5">
        <v>5616</v>
      </c>
      <c r="D13" s="5">
        <v>3295</v>
      </c>
      <c r="E13" s="5"/>
      <c r="F13" s="5"/>
      <c r="G13" s="5"/>
      <c r="H13" s="5">
        <v>18</v>
      </c>
      <c r="I13" s="5">
        <v>1579</v>
      </c>
      <c r="J13" s="5">
        <v>54</v>
      </c>
      <c r="K13" s="5"/>
      <c r="L13" s="5">
        <v>17</v>
      </c>
      <c r="M13" s="5">
        <f t="shared" si="0"/>
        <v>1668</v>
      </c>
      <c r="N13" s="5">
        <v>23</v>
      </c>
      <c r="O13" s="5">
        <f t="shared" si="1"/>
        <v>4986</v>
      </c>
      <c r="P13" s="5">
        <f t="shared" si="2"/>
        <v>630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23239</v>
      </c>
      <c r="D15" s="5">
        <f t="shared" si="3"/>
        <v>14527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20</v>
      </c>
      <c r="I15" s="5">
        <f t="shared" si="3"/>
        <v>5046</v>
      </c>
      <c r="J15" s="5">
        <f t="shared" si="3"/>
        <v>116</v>
      </c>
      <c r="K15" s="5">
        <f t="shared" si="3"/>
        <v>861</v>
      </c>
      <c r="L15" s="5">
        <f t="shared" si="3"/>
        <v>98</v>
      </c>
      <c r="M15" s="5">
        <f t="shared" si="3"/>
        <v>6141</v>
      </c>
      <c r="N15" s="5">
        <f t="shared" si="3"/>
        <v>704</v>
      </c>
      <c r="O15" s="5">
        <f t="shared" si="3"/>
        <v>21372</v>
      </c>
      <c r="P15" s="5">
        <f t="shared" si="3"/>
        <v>1867</v>
      </c>
    </row>
    <row r="17" spans="1:16" ht="10.5">
      <c r="A17" s="6">
        <v>62</v>
      </c>
      <c r="B17" s="7" t="s">
        <v>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0</v>
      </c>
      <c r="P17" s="5">
        <f aca="true" t="shared" si="6" ref="P17:P22">+C17-O17</f>
        <v>0</v>
      </c>
    </row>
    <row r="18" spans="1:16" ht="10.5">
      <c r="A18" s="6">
        <v>63</v>
      </c>
      <c r="B18" s="7" t="s">
        <v>39</v>
      </c>
      <c r="C18" s="5">
        <v>12</v>
      </c>
      <c r="D18" s="5">
        <v>8</v>
      </c>
      <c r="E18" s="5"/>
      <c r="F18" s="5"/>
      <c r="G18" s="5"/>
      <c r="H18" s="5"/>
      <c r="I18" s="5">
        <v>5</v>
      </c>
      <c r="J18" s="5">
        <v>10</v>
      </c>
      <c r="K18" s="5">
        <v>6</v>
      </c>
      <c r="L18" s="5"/>
      <c r="M18" s="5">
        <f t="shared" si="4"/>
        <v>21</v>
      </c>
      <c r="N18" s="5"/>
      <c r="O18" s="5">
        <f t="shared" si="5"/>
        <v>29</v>
      </c>
      <c r="P18" s="5">
        <f t="shared" si="6"/>
        <v>-17</v>
      </c>
    </row>
    <row r="19" spans="1:16" ht="10.5">
      <c r="A19" s="6">
        <v>65</v>
      </c>
      <c r="B19" s="7" t="s">
        <v>6</v>
      </c>
      <c r="C19" s="5">
        <v>9</v>
      </c>
      <c r="D19" s="5">
        <v>15</v>
      </c>
      <c r="E19" s="5"/>
      <c r="F19" s="5"/>
      <c r="G19" s="5"/>
      <c r="H19" s="5"/>
      <c r="I19" s="5"/>
      <c r="J19" s="5">
        <v>3</v>
      </c>
      <c r="K19" s="5">
        <v>16</v>
      </c>
      <c r="L19" s="5"/>
      <c r="M19" s="5">
        <f t="shared" si="4"/>
        <v>19</v>
      </c>
      <c r="N19" s="5"/>
      <c r="O19" s="5">
        <f t="shared" si="5"/>
        <v>34</v>
      </c>
      <c r="P19" s="5">
        <f t="shared" si="6"/>
        <v>-25</v>
      </c>
    </row>
    <row r="20" spans="1:16" ht="10.5">
      <c r="A20" s="6">
        <v>68</v>
      </c>
      <c r="B20" s="7" t="s">
        <v>7</v>
      </c>
      <c r="C20" s="5">
        <v>1</v>
      </c>
      <c r="D20" s="5">
        <v>20</v>
      </c>
      <c r="E20" s="5"/>
      <c r="F20" s="5"/>
      <c r="G20" s="5"/>
      <c r="H20" s="5"/>
      <c r="I20" s="5"/>
      <c r="J20" s="5">
        <v>1</v>
      </c>
      <c r="K20" s="5">
        <v>1</v>
      </c>
      <c r="L20" s="5"/>
      <c r="M20" s="5">
        <f t="shared" si="4"/>
        <v>2</v>
      </c>
      <c r="N20" s="5"/>
      <c r="O20" s="5">
        <f t="shared" si="5"/>
        <v>22</v>
      </c>
      <c r="P20" s="5">
        <f t="shared" si="6"/>
        <v>-21</v>
      </c>
    </row>
    <row r="21" spans="1:16" ht="10.5">
      <c r="A21" s="6">
        <v>76</v>
      </c>
      <c r="B21" s="7" t="s">
        <v>38</v>
      </c>
      <c r="C21" s="5">
        <v>33</v>
      </c>
      <c r="D21" s="5">
        <v>25</v>
      </c>
      <c r="E21" s="5"/>
      <c r="F21" s="5"/>
      <c r="G21" s="5"/>
      <c r="H21" s="5"/>
      <c r="I21" s="5">
        <v>5</v>
      </c>
      <c r="J21" s="5">
        <v>13</v>
      </c>
      <c r="K21" s="5">
        <v>3</v>
      </c>
      <c r="L21" s="5"/>
      <c r="M21" s="5">
        <f t="shared" si="4"/>
        <v>21</v>
      </c>
      <c r="N21" s="5"/>
      <c r="O21" s="5">
        <f t="shared" si="5"/>
        <v>46</v>
      </c>
      <c r="P21" s="5">
        <f t="shared" si="6"/>
        <v>-13</v>
      </c>
    </row>
    <row r="22" spans="1:16" ht="10.5">
      <c r="A22" s="6">
        <v>94</v>
      </c>
      <c r="B22" s="7" t="s">
        <v>8</v>
      </c>
      <c r="C22" s="5">
        <v>4</v>
      </c>
      <c r="D22" s="5"/>
      <c r="E22" s="5"/>
      <c r="F22" s="5"/>
      <c r="G22" s="5"/>
      <c r="H22" s="5"/>
      <c r="I22" s="5"/>
      <c r="J22" s="5"/>
      <c r="K22" s="5"/>
      <c r="L22" s="5">
        <v>1</v>
      </c>
      <c r="M22" s="5">
        <f t="shared" si="4"/>
        <v>1</v>
      </c>
      <c r="N22" s="5"/>
      <c r="O22" s="5">
        <f t="shared" si="5"/>
        <v>1</v>
      </c>
      <c r="P22" s="5">
        <f t="shared" si="6"/>
        <v>3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59</v>
      </c>
      <c r="D24" s="5">
        <f aca="true" t="shared" si="7" ref="D24:N24">SUM(D17:D22)</f>
        <v>68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10</v>
      </c>
      <c r="J24" s="5">
        <f t="shared" si="7"/>
        <v>27</v>
      </c>
      <c r="K24" s="5">
        <f t="shared" si="7"/>
        <v>26</v>
      </c>
      <c r="L24" s="5">
        <f t="shared" si="7"/>
        <v>1</v>
      </c>
      <c r="M24" s="5">
        <f t="shared" si="7"/>
        <v>64</v>
      </c>
      <c r="N24" s="5">
        <f t="shared" si="7"/>
        <v>0</v>
      </c>
      <c r="O24" s="5">
        <f>SUM(O17:O22)</f>
        <v>132</v>
      </c>
      <c r="P24" s="5">
        <f>SUM(P17:P22)</f>
        <v>-73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23298</v>
      </c>
      <c r="D26" s="10">
        <f aca="true" t="shared" si="8" ref="D26:N26">+D15+D24</f>
        <v>14595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20</v>
      </c>
      <c r="I26" s="10">
        <f t="shared" si="8"/>
        <v>5056</v>
      </c>
      <c r="J26" s="10">
        <f t="shared" si="8"/>
        <v>143</v>
      </c>
      <c r="K26" s="10">
        <f t="shared" si="8"/>
        <v>887</v>
      </c>
      <c r="L26" s="10">
        <f t="shared" si="8"/>
        <v>99</v>
      </c>
      <c r="M26" s="10">
        <f t="shared" si="8"/>
        <v>6205</v>
      </c>
      <c r="N26" s="10">
        <f t="shared" si="8"/>
        <v>704</v>
      </c>
      <c r="O26" s="10">
        <f>+O15+O24</f>
        <v>21504</v>
      </c>
      <c r="P26" s="10">
        <f>+P15+P24</f>
        <v>1794</v>
      </c>
    </row>
    <row r="27" spans="1:16" s="11" customFormat="1" ht="10.5">
      <c r="A27" s="11" t="str">
        <f>+octubre!A27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6242</v>
      </c>
      <c r="D8" s="5">
        <v>3411</v>
      </c>
      <c r="E8" s="5"/>
      <c r="F8" s="5"/>
      <c r="G8" s="5"/>
      <c r="H8" s="5">
        <v>1</v>
      </c>
      <c r="I8" s="5">
        <v>964</v>
      </c>
      <c r="J8" s="5">
        <v>72</v>
      </c>
      <c r="K8" s="5"/>
      <c r="L8" s="5">
        <v>30</v>
      </c>
      <c r="M8" s="5">
        <f aca="true" t="shared" si="0" ref="M8:M13">SUM(E8:L8)</f>
        <v>1067</v>
      </c>
      <c r="N8" s="5">
        <v>173</v>
      </c>
      <c r="O8" s="5">
        <f aca="true" t="shared" si="1" ref="O8:O13">+D8+M8+N8</f>
        <v>4651</v>
      </c>
      <c r="P8" s="5">
        <f aca="true" t="shared" si="2" ref="P8:P13">+C8-O8</f>
        <v>1591</v>
      </c>
    </row>
    <row r="9" spans="1:16" ht="10.5">
      <c r="A9" s="4">
        <v>78</v>
      </c>
      <c r="B9" s="3" t="s">
        <v>40</v>
      </c>
      <c r="C9" s="5">
        <v>7887</v>
      </c>
      <c r="D9" s="5">
        <v>4503</v>
      </c>
      <c r="E9" s="5"/>
      <c r="F9" s="5"/>
      <c r="G9" s="5"/>
      <c r="H9" s="5">
        <v>1</v>
      </c>
      <c r="I9" s="5">
        <v>1389</v>
      </c>
      <c r="J9" s="5">
        <v>20</v>
      </c>
      <c r="K9" s="5"/>
      <c r="L9" s="5">
        <v>14</v>
      </c>
      <c r="M9" s="5">
        <f t="shared" si="0"/>
        <v>1424</v>
      </c>
      <c r="N9" s="5">
        <v>1</v>
      </c>
      <c r="O9" s="5">
        <f t="shared" si="1"/>
        <v>5928</v>
      </c>
      <c r="P9" s="5">
        <f t="shared" si="2"/>
        <v>1959</v>
      </c>
    </row>
    <row r="10" spans="1:16" ht="10.5">
      <c r="A10" s="4">
        <v>80</v>
      </c>
      <c r="B10" s="3" t="s">
        <v>2</v>
      </c>
      <c r="C10" s="5">
        <v>817</v>
      </c>
      <c r="D10" s="5">
        <v>512</v>
      </c>
      <c r="E10" s="5"/>
      <c r="F10" s="5"/>
      <c r="G10" s="5"/>
      <c r="H10" s="5"/>
      <c r="I10" s="5">
        <v>129</v>
      </c>
      <c r="J10" s="5"/>
      <c r="K10" s="5">
        <v>62</v>
      </c>
      <c r="L10" s="5">
        <v>5</v>
      </c>
      <c r="M10" s="5">
        <f t="shared" si="0"/>
        <v>196</v>
      </c>
      <c r="N10" s="5">
        <v>3</v>
      </c>
      <c r="O10" s="5">
        <f t="shared" si="1"/>
        <v>711</v>
      </c>
      <c r="P10" s="5">
        <f t="shared" si="2"/>
        <v>106</v>
      </c>
    </row>
    <row r="11" spans="1:16" ht="10.5">
      <c r="A11" s="6">
        <v>81</v>
      </c>
      <c r="B11" s="7" t="s">
        <v>81</v>
      </c>
      <c r="C11" s="5">
        <v>3381</v>
      </c>
      <c r="D11" s="5">
        <v>3276</v>
      </c>
      <c r="E11" s="5"/>
      <c r="F11" s="5"/>
      <c r="G11" s="5"/>
      <c r="H11" s="5"/>
      <c r="I11" s="5"/>
      <c r="J11" s="5">
        <v>11</v>
      </c>
      <c r="K11" s="5"/>
      <c r="L11" s="5">
        <v>16</v>
      </c>
      <c r="M11" s="5">
        <f t="shared" si="0"/>
        <v>27</v>
      </c>
      <c r="N11" s="5">
        <v>663</v>
      </c>
      <c r="O11" s="5">
        <f t="shared" si="1"/>
        <v>3966</v>
      </c>
      <c r="P11" s="5">
        <f t="shared" si="2"/>
        <v>-585</v>
      </c>
    </row>
    <row r="12" spans="1:16" ht="10.5">
      <c r="A12" s="4">
        <v>99</v>
      </c>
      <c r="B12" s="3" t="s">
        <v>3</v>
      </c>
      <c r="C12" s="5">
        <v>4882</v>
      </c>
      <c r="D12" s="5">
        <v>3073</v>
      </c>
      <c r="E12" s="5"/>
      <c r="F12" s="5"/>
      <c r="G12" s="5"/>
      <c r="H12" s="5"/>
      <c r="I12" s="5">
        <v>671</v>
      </c>
      <c r="J12" s="5"/>
      <c r="K12" s="5">
        <v>685</v>
      </c>
      <c r="L12" s="5">
        <v>42</v>
      </c>
      <c r="M12" s="5">
        <f t="shared" si="0"/>
        <v>1398</v>
      </c>
      <c r="N12" s="5">
        <v>33</v>
      </c>
      <c r="O12" s="5">
        <f t="shared" si="1"/>
        <v>4504</v>
      </c>
      <c r="P12" s="5">
        <f t="shared" si="2"/>
        <v>378</v>
      </c>
    </row>
    <row r="13" spans="1:16" ht="10.5">
      <c r="A13" s="4">
        <v>107</v>
      </c>
      <c r="B13" s="3" t="s">
        <v>4</v>
      </c>
      <c r="C13" s="5">
        <v>7706</v>
      </c>
      <c r="D13" s="5">
        <v>4254</v>
      </c>
      <c r="E13" s="5"/>
      <c r="F13" s="5"/>
      <c r="G13" s="5"/>
      <c r="H13" s="5">
        <v>25</v>
      </c>
      <c r="I13" s="5">
        <v>1724</v>
      </c>
      <c r="J13" s="5">
        <v>65</v>
      </c>
      <c r="K13" s="5"/>
      <c r="L13" s="5">
        <v>11</v>
      </c>
      <c r="M13" s="5">
        <f t="shared" si="0"/>
        <v>1825</v>
      </c>
      <c r="N13" s="5">
        <v>23</v>
      </c>
      <c r="O13" s="5">
        <f t="shared" si="1"/>
        <v>6102</v>
      </c>
      <c r="P13" s="5">
        <f t="shared" si="2"/>
        <v>1604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30915</v>
      </c>
      <c r="D15" s="5">
        <f t="shared" si="3"/>
        <v>19029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27</v>
      </c>
      <c r="I15" s="5">
        <f t="shared" si="3"/>
        <v>4877</v>
      </c>
      <c r="J15" s="5">
        <f t="shared" si="3"/>
        <v>168</v>
      </c>
      <c r="K15" s="5">
        <f t="shared" si="3"/>
        <v>747</v>
      </c>
      <c r="L15" s="5">
        <f t="shared" si="3"/>
        <v>118</v>
      </c>
      <c r="M15" s="5">
        <f t="shared" si="3"/>
        <v>5937</v>
      </c>
      <c r="N15" s="5">
        <f t="shared" si="3"/>
        <v>896</v>
      </c>
      <c r="O15" s="5">
        <f t="shared" si="3"/>
        <v>25862</v>
      </c>
      <c r="P15" s="5">
        <f t="shared" si="3"/>
        <v>5053</v>
      </c>
    </row>
    <row r="17" spans="1:16" ht="10.5">
      <c r="A17" s="6">
        <v>62</v>
      </c>
      <c r="B17" s="7" t="s">
        <v>5</v>
      </c>
      <c r="C17" s="5"/>
      <c r="D17" s="5">
        <v>1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1</v>
      </c>
      <c r="P17" s="5">
        <f aca="true" t="shared" si="6" ref="P17:P22">+C17-O17</f>
        <v>-1</v>
      </c>
    </row>
    <row r="18" spans="1:16" ht="10.5">
      <c r="A18" s="6">
        <v>63</v>
      </c>
      <c r="B18" s="7" t="s">
        <v>39</v>
      </c>
      <c r="C18" s="5">
        <v>12</v>
      </c>
      <c r="D18" s="5">
        <v>10</v>
      </c>
      <c r="E18" s="5"/>
      <c r="F18" s="5"/>
      <c r="G18" s="5"/>
      <c r="H18" s="5"/>
      <c r="I18" s="5"/>
      <c r="J18" s="5">
        <v>9</v>
      </c>
      <c r="K18" s="5">
        <v>8</v>
      </c>
      <c r="L18" s="5"/>
      <c r="M18" s="5">
        <f t="shared" si="4"/>
        <v>17</v>
      </c>
      <c r="N18" s="5"/>
      <c r="O18" s="5">
        <f t="shared" si="5"/>
        <v>27</v>
      </c>
      <c r="P18" s="5">
        <f t="shared" si="6"/>
        <v>-15</v>
      </c>
    </row>
    <row r="19" spans="1:16" ht="10.5">
      <c r="A19" s="6">
        <v>65</v>
      </c>
      <c r="B19" s="7" t="s">
        <v>6</v>
      </c>
      <c r="C19" s="5">
        <v>15</v>
      </c>
      <c r="D19" s="5">
        <v>24</v>
      </c>
      <c r="E19" s="5"/>
      <c r="F19" s="5"/>
      <c r="G19" s="5"/>
      <c r="H19" s="5"/>
      <c r="I19" s="5">
        <v>3</v>
      </c>
      <c r="J19" s="5">
        <v>8</v>
      </c>
      <c r="K19" s="5">
        <v>11</v>
      </c>
      <c r="L19" s="5"/>
      <c r="M19" s="5">
        <f t="shared" si="4"/>
        <v>22</v>
      </c>
      <c r="N19" s="5"/>
      <c r="O19" s="5">
        <f t="shared" si="5"/>
        <v>46</v>
      </c>
      <c r="P19" s="5">
        <f t="shared" si="6"/>
        <v>-31</v>
      </c>
    </row>
    <row r="20" spans="1:16" ht="10.5">
      <c r="A20" s="6">
        <v>68</v>
      </c>
      <c r="B20" s="7" t="s">
        <v>7</v>
      </c>
      <c r="C20" s="5"/>
      <c r="D20" s="5">
        <v>7</v>
      </c>
      <c r="E20" s="5"/>
      <c r="F20" s="5"/>
      <c r="G20" s="5"/>
      <c r="H20" s="5"/>
      <c r="I20" s="5"/>
      <c r="J20" s="5"/>
      <c r="K20" s="5"/>
      <c r="L20" s="5"/>
      <c r="M20" s="5">
        <f t="shared" si="4"/>
        <v>0</v>
      </c>
      <c r="N20" s="5"/>
      <c r="O20" s="5">
        <f t="shared" si="5"/>
        <v>7</v>
      </c>
      <c r="P20" s="5">
        <f t="shared" si="6"/>
        <v>-7</v>
      </c>
    </row>
    <row r="21" spans="1:16" ht="10.5">
      <c r="A21" s="6">
        <v>76</v>
      </c>
      <c r="B21" s="7" t="s">
        <v>38</v>
      </c>
      <c r="C21" s="5">
        <v>43</v>
      </c>
      <c r="D21" s="5">
        <v>25</v>
      </c>
      <c r="E21" s="5"/>
      <c r="F21" s="5"/>
      <c r="G21" s="5"/>
      <c r="H21" s="5"/>
      <c r="I21" s="5">
        <v>10</v>
      </c>
      <c r="J21" s="5">
        <v>26</v>
      </c>
      <c r="K21" s="5">
        <v>15</v>
      </c>
      <c r="L21" s="5"/>
      <c r="M21" s="5">
        <f t="shared" si="4"/>
        <v>51</v>
      </c>
      <c r="N21" s="5"/>
      <c r="O21" s="5">
        <f t="shared" si="5"/>
        <v>76</v>
      </c>
      <c r="P21" s="5">
        <f t="shared" si="6"/>
        <v>-33</v>
      </c>
    </row>
    <row r="22" spans="1:16" ht="10.5">
      <c r="A22" s="6">
        <v>94</v>
      </c>
      <c r="B22" s="7" t="s">
        <v>8</v>
      </c>
      <c r="C22" s="5">
        <v>5</v>
      </c>
      <c r="D22" s="5">
        <v>1</v>
      </c>
      <c r="E22" s="5"/>
      <c r="F22" s="5"/>
      <c r="G22" s="5"/>
      <c r="H22" s="5"/>
      <c r="I22" s="5"/>
      <c r="J22" s="5"/>
      <c r="K22" s="5"/>
      <c r="L22" s="5">
        <v>8</v>
      </c>
      <c r="M22" s="5">
        <f t="shared" si="4"/>
        <v>8</v>
      </c>
      <c r="N22" s="5"/>
      <c r="O22" s="5">
        <f t="shared" si="5"/>
        <v>9</v>
      </c>
      <c r="P22" s="5">
        <f t="shared" si="6"/>
        <v>-4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75</v>
      </c>
      <c r="D24" s="5">
        <f aca="true" t="shared" si="7" ref="D24:N24">SUM(D17:D22)</f>
        <v>68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13</v>
      </c>
      <c r="J24" s="5">
        <f t="shared" si="7"/>
        <v>43</v>
      </c>
      <c r="K24" s="5">
        <f t="shared" si="7"/>
        <v>34</v>
      </c>
      <c r="L24" s="5">
        <f t="shared" si="7"/>
        <v>8</v>
      </c>
      <c r="M24" s="5">
        <f t="shared" si="7"/>
        <v>98</v>
      </c>
      <c r="N24" s="5">
        <f t="shared" si="7"/>
        <v>0</v>
      </c>
      <c r="O24" s="5">
        <f>SUM(O17:O22)</f>
        <v>166</v>
      </c>
      <c r="P24" s="5">
        <f>SUM(P17:P22)</f>
        <v>-91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30990</v>
      </c>
      <c r="D26" s="10">
        <f aca="true" t="shared" si="8" ref="D26:N26">+D15+D24</f>
        <v>19097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27</v>
      </c>
      <c r="I26" s="10">
        <f t="shared" si="8"/>
        <v>4890</v>
      </c>
      <c r="J26" s="10">
        <f t="shared" si="8"/>
        <v>211</v>
      </c>
      <c r="K26" s="10">
        <f t="shared" si="8"/>
        <v>781</v>
      </c>
      <c r="L26" s="10">
        <f t="shared" si="8"/>
        <v>126</v>
      </c>
      <c r="M26" s="10">
        <f t="shared" si="8"/>
        <v>6035</v>
      </c>
      <c r="N26" s="10">
        <f t="shared" si="8"/>
        <v>896</v>
      </c>
      <c r="O26" s="10">
        <f>+O15+O24</f>
        <v>26028</v>
      </c>
      <c r="P26" s="10">
        <f>+P15+P24</f>
        <v>4962</v>
      </c>
    </row>
    <row r="27" spans="1:16" s="11" customFormat="1" ht="10.5">
      <c r="A27" s="11" t="str">
        <f>+noviembre!A27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5885</v>
      </c>
      <c r="D8" s="5">
        <v>3113</v>
      </c>
      <c r="E8" s="5"/>
      <c r="F8" s="5"/>
      <c r="G8" s="5"/>
      <c r="H8" s="5">
        <v>1</v>
      </c>
      <c r="I8" s="5">
        <v>961</v>
      </c>
      <c r="J8" s="5">
        <v>76</v>
      </c>
      <c r="K8" s="5"/>
      <c r="L8" s="5">
        <v>30</v>
      </c>
      <c r="M8" s="5">
        <f aca="true" t="shared" si="0" ref="M8:M13">SUM(E8:L8)</f>
        <v>1068</v>
      </c>
      <c r="N8" s="5">
        <v>154</v>
      </c>
      <c r="O8" s="5">
        <f aca="true" t="shared" si="1" ref="O8:O13">+D8+M8+N8</f>
        <v>4335</v>
      </c>
      <c r="P8" s="5">
        <f aca="true" t="shared" si="2" ref="P8:P13">+C8-O8</f>
        <v>1550</v>
      </c>
    </row>
    <row r="9" spans="1:16" ht="10.5">
      <c r="A9" s="4">
        <v>78</v>
      </c>
      <c r="B9" s="3" t="s">
        <v>40</v>
      </c>
      <c r="C9" s="5">
        <v>7397</v>
      </c>
      <c r="D9" s="5">
        <v>4060</v>
      </c>
      <c r="E9" s="5"/>
      <c r="F9" s="5"/>
      <c r="G9" s="5"/>
      <c r="H9" s="5">
        <v>6</v>
      </c>
      <c r="I9" s="5">
        <v>1339</v>
      </c>
      <c r="J9" s="5">
        <v>22</v>
      </c>
      <c r="K9" s="5">
        <v>1</v>
      </c>
      <c r="L9" s="5">
        <v>12</v>
      </c>
      <c r="M9" s="5">
        <f t="shared" si="0"/>
        <v>1380</v>
      </c>
      <c r="N9" s="5"/>
      <c r="O9" s="5">
        <f t="shared" si="1"/>
        <v>5440</v>
      </c>
      <c r="P9" s="5">
        <f t="shared" si="2"/>
        <v>1957</v>
      </c>
    </row>
    <row r="10" spans="1:16" ht="10.5">
      <c r="A10" s="4">
        <v>80</v>
      </c>
      <c r="B10" s="3" t="s">
        <v>2</v>
      </c>
      <c r="C10" s="5">
        <v>752</v>
      </c>
      <c r="D10" s="5">
        <v>494</v>
      </c>
      <c r="E10" s="5"/>
      <c r="F10" s="5"/>
      <c r="G10" s="5"/>
      <c r="H10" s="5"/>
      <c r="I10" s="5">
        <v>117</v>
      </c>
      <c r="J10" s="5"/>
      <c r="K10" s="5">
        <v>58</v>
      </c>
      <c r="L10" s="5">
        <v>4</v>
      </c>
      <c r="M10" s="5">
        <f t="shared" si="0"/>
        <v>179</v>
      </c>
      <c r="N10" s="5">
        <v>2</v>
      </c>
      <c r="O10" s="5">
        <f t="shared" si="1"/>
        <v>675</v>
      </c>
      <c r="P10" s="5">
        <f t="shared" si="2"/>
        <v>77</v>
      </c>
    </row>
    <row r="11" spans="1:16" ht="10.5">
      <c r="A11" s="6">
        <v>81</v>
      </c>
      <c r="B11" s="7" t="s">
        <v>81</v>
      </c>
      <c r="C11" s="5">
        <v>3793</v>
      </c>
      <c r="D11" s="5">
        <v>2815</v>
      </c>
      <c r="E11" s="5"/>
      <c r="F11" s="5"/>
      <c r="G11" s="5"/>
      <c r="H11" s="5">
        <v>1</v>
      </c>
      <c r="I11" s="5"/>
      <c r="J11" s="5">
        <v>12</v>
      </c>
      <c r="K11" s="5"/>
      <c r="L11" s="5">
        <v>13</v>
      </c>
      <c r="M11" s="5">
        <f t="shared" si="0"/>
        <v>26</v>
      </c>
      <c r="N11" s="5">
        <v>504</v>
      </c>
      <c r="O11" s="5">
        <f t="shared" si="1"/>
        <v>3345</v>
      </c>
      <c r="P11" s="5">
        <f t="shared" si="2"/>
        <v>448</v>
      </c>
    </row>
    <row r="12" spans="1:16" ht="10.5">
      <c r="A12" s="4">
        <v>99</v>
      </c>
      <c r="B12" s="3" t="s">
        <v>3</v>
      </c>
      <c r="C12" s="5">
        <v>4336</v>
      </c>
      <c r="D12" s="5">
        <v>2728</v>
      </c>
      <c r="E12" s="5"/>
      <c r="F12" s="5"/>
      <c r="G12" s="5"/>
      <c r="H12" s="5"/>
      <c r="I12" s="5">
        <v>516</v>
      </c>
      <c r="J12" s="5"/>
      <c r="K12" s="5">
        <v>486</v>
      </c>
      <c r="L12" s="5">
        <v>20</v>
      </c>
      <c r="M12" s="5">
        <f t="shared" si="0"/>
        <v>1022</v>
      </c>
      <c r="N12" s="5">
        <v>25</v>
      </c>
      <c r="O12" s="5">
        <f t="shared" si="1"/>
        <v>3775</v>
      </c>
      <c r="P12" s="5">
        <f t="shared" si="2"/>
        <v>561</v>
      </c>
    </row>
    <row r="13" spans="1:16" ht="10.5">
      <c r="A13" s="4">
        <v>107</v>
      </c>
      <c r="B13" s="3" t="s">
        <v>4</v>
      </c>
      <c r="C13" s="5">
        <v>6926</v>
      </c>
      <c r="D13" s="5">
        <v>3961</v>
      </c>
      <c r="E13" s="5"/>
      <c r="F13" s="5"/>
      <c r="G13" s="5"/>
      <c r="H13" s="5">
        <v>29</v>
      </c>
      <c r="I13" s="5">
        <v>1202</v>
      </c>
      <c r="J13" s="5">
        <v>58</v>
      </c>
      <c r="K13" s="5"/>
      <c r="L13" s="5">
        <v>18</v>
      </c>
      <c r="M13" s="5">
        <f t="shared" si="0"/>
        <v>1307</v>
      </c>
      <c r="N13" s="5">
        <v>27</v>
      </c>
      <c r="O13" s="5">
        <f t="shared" si="1"/>
        <v>5295</v>
      </c>
      <c r="P13" s="5">
        <f t="shared" si="2"/>
        <v>1631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>SUM(C8:C13)</f>
        <v>29089</v>
      </c>
      <c r="D15" s="5">
        <f aca="true" t="shared" si="3" ref="D15:L15">SUM(D8:D13)</f>
        <v>17171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37</v>
      </c>
      <c r="I15" s="5">
        <f t="shared" si="3"/>
        <v>4135</v>
      </c>
      <c r="J15" s="5">
        <f t="shared" si="3"/>
        <v>168</v>
      </c>
      <c r="K15" s="5">
        <f t="shared" si="3"/>
        <v>545</v>
      </c>
      <c r="L15" s="5">
        <f t="shared" si="3"/>
        <v>97</v>
      </c>
      <c r="M15" s="5">
        <f>SUM(M8:M13)</f>
        <v>4982</v>
      </c>
      <c r="N15" s="5">
        <f>SUM(N8:N13)</f>
        <v>712</v>
      </c>
      <c r="O15" s="5">
        <f>SUM(O8:O13)</f>
        <v>22865</v>
      </c>
      <c r="P15" s="5">
        <f>SUM(P8:P13)</f>
        <v>6224</v>
      </c>
    </row>
    <row r="17" spans="1:16" ht="10.5">
      <c r="A17" s="6">
        <v>62</v>
      </c>
      <c r="B17" s="7" t="s">
        <v>5</v>
      </c>
      <c r="C17" s="5"/>
      <c r="D17" s="5">
        <v>4</v>
      </c>
      <c r="E17" s="5"/>
      <c r="F17" s="5"/>
      <c r="G17" s="5"/>
      <c r="H17" s="5"/>
      <c r="I17" s="5"/>
      <c r="J17" s="5">
        <v>1</v>
      </c>
      <c r="K17" s="5">
        <v>9</v>
      </c>
      <c r="L17" s="5"/>
      <c r="M17" s="5">
        <f aca="true" t="shared" si="4" ref="M17:M22">SUM(E17:L17)</f>
        <v>10</v>
      </c>
      <c r="N17" s="5"/>
      <c r="O17" s="5">
        <f aca="true" t="shared" si="5" ref="O17:O22">+D17+M17+N17</f>
        <v>14</v>
      </c>
      <c r="P17" s="5">
        <f aca="true" t="shared" si="6" ref="P17:P22">+C17-O17</f>
        <v>-14</v>
      </c>
    </row>
    <row r="18" spans="1:16" ht="10.5">
      <c r="A18" s="6">
        <v>63</v>
      </c>
      <c r="B18" s="7" t="s">
        <v>39</v>
      </c>
      <c r="C18" s="5">
        <v>14</v>
      </c>
      <c r="D18" s="5">
        <v>11</v>
      </c>
      <c r="E18" s="5"/>
      <c r="F18" s="5"/>
      <c r="G18" s="5"/>
      <c r="H18" s="5"/>
      <c r="I18" s="5"/>
      <c r="J18" s="5">
        <v>8</v>
      </c>
      <c r="K18" s="5">
        <v>6</v>
      </c>
      <c r="L18" s="5"/>
      <c r="M18" s="5">
        <f t="shared" si="4"/>
        <v>14</v>
      </c>
      <c r="N18" s="5"/>
      <c r="O18" s="5">
        <f t="shared" si="5"/>
        <v>25</v>
      </c>
      <c r="P18" s="5">
        <f t="shared" si="6"/>
        <v>-11</v>
      </c>
    </row>
    <row r="19" spans="1:16" ht="10.5">
      <c r="A19" s="6">
        <v>65</v>
      </c>
      <c r="B19" s="7" t="s">
        <v>6</v>
      </c>
      <c r="C19" s="5">
        <v>18</v>
      </c>
      <c r="D19" s="5">
        <v>21</v>
      </c>
      <c r="E19" s="5"/>
      <c r="F19" s="5"/>
      <c r="G19" s="5"/>
      <c r="H19" s="5"/>
      <c r="I19" s="5">
        <v>4</v>
      </c>
      <c r="J19" s="5">
        <v>10</v>
      </c>
      <c r="K19" s="5">
        <v>15</v>
      </c>
      <c r="L19" s="5"/>
      <c r="M19" s="5">
        <f t="shared" si="4"/>
        <v>29</v>
      </c>
      <c r="N19" s="5"/>
      <c r="O19" s="5">
        <f t="shared" si="5"/>
        <v>50</v>
      </c>
      <c r="P19" s="5">
        <f t="shared" si="6"/>
        <v>-32</v>
      </c>
    </row>
    <row r="20" spans="1:16" ht="10.5">
      <c r="A20" s="6">
        <v>68</v>
      </c>
      <c r="B20" s="7" t="s">
        <v>7</v>
      </c>
      <c r="C20" s="5">
        <v>8</v>
      </c>
      <c r="D20" s="5">
        <v>5</v>
      </c>
      <c r="E20" s="5"/>
      <c r="F20" s="5"/>
      <c r="G20" s="5"/>
      <c r="H20" s="5"/>
      <c r="I20" s="5"/>
      <c r="J20" s="5">
        <v>1</v>
      </c>
      <c r="K20" s="5"/>
      <c r="L20" s="5"/>
      <c r="M20" s="5">
        <f t="shared" si="4"/>
        <v>1</v>
      </c>
      <c r="N20" s="5"/>
      <c r="O20" s="5">
        <f t="shared" si="5"/>
        <v>6</v>
      </c>
      <c r="P20" s="5">
        <f t="shared" si="6"/>
        <v>2</v>
      </c>
    </row>
    <row r="21" spans="1:16" ht="10.5">
      <c r="A21" s="6">
        <v>76</v>
      </c>
      <c r="B21" s="7" t="s">
        <v>38</v>
      </c>
      <c r="C21" s="5">
        <v>47</v>
      </c>
      <c r="D21" s="5">
        <v>27</v>
      </c>
      <c r="E21" s="5"/>
      <c r="F21" s="5"/>
      <c r="G21" s="5"/>
      <c r="H21" s="5"/>
      <c r="I21" s="5">
        <v>8</v>
      </c>
      <c r="J21" s="5">
        <v>14</v>
      </c>
      <c r="K21" s="5">
        <v>6</v>
      </c>
      <c r="L21" s="5"/>
      <c r="M21" s="5">
        <f t="shared" si="4"/>
        <v>28</v>
      </c>
      <c r="N21" s="5"/>
      <c r="O21" s="5">
        <f t="shared" si="5"/>
        <v>55</v>
      </c>
      <c r="P21" s="5">
        <f t="shared" si="6"/>
        <v>-8</v>
      </c>
    </row>
    <row r="22" spans="1:16" ht="10.5">
      <c r="A22" s="6">
        <v>94</v>
      </c>
      <c r="B22" s="7" t="s">
        <v>8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>
        <v>2</v>
      </c>
      <c r="M22" s="5">
        <f t="shared" si="4"/>
        <v>2</v>
      </c>
      <c r="N22" s="5"/>
      <c r="O22" s="5">
        <f t="shared" si="5"/>
        <v>2</v>
      </c>
      <c r="P22" s="5">
        <f t="shared" si="6"/>
        <v>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90</v>
      </c>
      <c r="D24" s="5">
        <f aca="true" t="shared" si="7" ref="D24:N24">SUM(D17:D22)</f>
        <v>68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12</v>
      </c>
      <c r="J24" s="5">
        <f t="shared" si="7"/>
        <v>34</v>
      </c>
      <c r="K24" s="5">
        <f t="shared" si="7"/>
        <v>36</v>
      </c>
      <c r="L24" s="5">
        <f t="shared" si="7"/>
        <v>2</v>
      </c>
      <c r="M24" s="5">
        <f t="shared" si="7"/>
        <v>84</v>
      </c>
      <c r="N24" s="5">
        <f t="shared" si="7"/>
        <v>0</v>
      </c>
      <c r="O24" s="5">
        <f>SUM(O17:O22)</f>
        <v>152</v>
      </c>
      <c r="P24" s="5">
        <f>SUM(P17:P22)</f>
        <v>-62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29179</v>
      </c>
      <c r="D26" s="10">
        <f aca="true" t="shared" si="8" ref="D26:N26">+D15+D24</f>
        <v>17239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37</v>
      </c>
      <c r="I26" s="10">
        <f t="shared" si="8"/>
        <v>4147</v>
      </c>
      <c r="J26" s="10">
        <f t="shared" si="8"/>
        <v>202</v>
      </c>
      <c r="K26" s="10">
        <f t="shared" si="8"/>
        <v>581</v>
      </c>
      <c r="L26" s="10">
        <f t="shared" si="8"/>
        <v>99</v>
      </c>
      <c r="M26" s="10">
        <f t="shared" si="8"/>
        <v>5066</v>
      </c>
      <c r="N26" s="10">
        <f t="shared" si="8"/>
        <v>712</v>
      </c>
      <c r="O26" s="10">
        <f>+O15+O24</f>
        <v>23017</v>
      </c>
      <c r="P26" s="10">
        <f>+P15+P24</f>
        <v>6162</v>
      </c>
    </row>
    <row r="27" spans="1:16" s="11" customFormat="1" ht="10.5">
      <c r="A27" s="11" t="str">
        <f>+diciembre!A27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5212</v>
      </c>
      <c r="D8" s="5">
        <v>2691</v>
      </c>
      <c r="E8" s="5"/>
      <c r="F8" s="5"/>
      <c r="G8" s="5"/>
      <c r="H8" s="5">
        <v>1</v>
      </c>
      <c r="I8" s="5">
        <v>1134</v>
      </c>
      <c r="J8" s="5">
        <v>49</v>
      </c>
      <c r="K8" s="5"/>
      <c r="L8" s="5">
        <v>20</v>
      </c>
      <c r="M8" s="5">
        <f>SUM(E8:L8)</f>
        <v>1204</v>
      </c>
      <c r="N8" s="5">
        <v>148</v>
      </c>
      <c r="O8" s="5">
        <f aca="true" t="shared" si="0" ref="O8:O13">+D8+M8+N8</f>
        <v>4043</v>
      </c>
      <c r="P8" s="5">
        <f aca="true" t="shared" si="1" ref="P8:P13">+C8-O8</f>
        <v>1169</v>
      </c>
    </row>
    <row r="9" spans="1:16" ht="10.5">
      <c r="A9" s="4">
        <v>78</v>
      </c>
      <c r="B9" s="3" t="s">
        <v>40</v>
      </c>
      <c r="C9" s="5">
        <v>5767</v>
      </c>
      <c r="D9" s="5">
        <v>3623</v>
      </c>
      <c r="E9" s="5"/>
      <c r="F9" s="5"/>
      <c r="G9" s="5"/>
      <c r="H9" s="5">
        <v>3</v>
      </c>
      <c r="I9" s="5">
        <v>1220</v>
      </c>
      <c r="J9" s="5">
        <v>25</v>
      </c>
      <c r="K9" s="5"/>
      <c r="L9" s="5">
        <v>12</v>
      </c>
      <c r="M9" s="5">
        <f aca="true" t="shared" si="2" ref="M9:M26">SUM(E9:L9)</f>
        <v>1260</v>
      </c>
      <c r="N9" s="5"/>
      <c r="O9" s="5">
        <f t="shared" si="0"/>
        <v>4883</v>
      </c>
      <c r="P9" s="5">
        <f t="shared" si="1"/>
        <v>884</v>
      </c>
    </row>
    <row r="10" spans="1:16" ht="10.5">
      <c r="A10" s="4">
        <v>80</v>
      </c>
      <c r="B10" s="3" t="s">
        <v>2</v>
      </c>
      <c r="C10" s="5">
        <v>673</v>
      </c>
      <c r="D10" s="5">
        <v>437</v>
      </c>
      <c r="E10" s="5"/>
      <c r="F10" s="5"/>
      <c r="G10" s="5"/>
      <c r="H10" s="5"/>
      <c r="I10" s="5">
        <v>105</v>
      </c>
      <c r="J10" s="5"/>
      <c r="K10" s="5">
        <v>65</v>
      </c>
      <c r="L10" s="5">
        <v>7</v>
      </c>
      <c r="M10" s="5">
        <f t="shared" si="2"/>
        <v>177</v>
      </c>
      <c r="N10" s="5">
        <v>5</v>
      </c>
      <c r="O10" s="5">
        <f t="shared" si="0"/>
        <v>619</v>
      </c>
      <c r="P10" s="5">
        <f t="shared" si="1"/>
        <v>54</v>
      </c>
    </row>
    <row r="11" spans="1:16" ht="10.5">
      <c r="A11" s="6">
        <v>81</v>
      </c>
      <c r="B11" s="7" t="s">
        <v>81</v>
      </c>
      <c r="C11" s="5">
        <v>3562</v>
      </c>
      <c r="D11" s="5">
        <v>2274</v>
      </c>
      <c r="E11" s="5"/>
      <c r="F11" s="5"/>
      <c r="G11" s="5"/>
      <c r="H11" s="5">
        <v>1</v>
      </c>
      <c r="I11" s="5">
        <v>1</v>
      </c>
      <c r="J11" s="5">
        <v>11</v>
      </c>
      <c r="K11" s="5"/>
      <c r="L11" s="5">
        <v>11</v>
      </c>
      <c r="M11" s="5">
        <f t="shared" si="2"/>
        <v>24</v>
      </c>
      <c r="N11" s="5">
        <v>435</v>
      </c>
      <c r="O11" s="5">
        <f t="shared" si="0"/>
        <v>2733</v>
      </c>
      <c r="P11" s="5">
        <f t="shared" si="1"/>
        <v>829</v>
      </c>
    </row>
    <row r="12" spans="1:16" ht="10.5">
      <c r="A12" s="4">
        <v>99</v>
      </c>
      <c r="B12" s="3" t="s">
        <v>3</v>
      </c>
      <c r="C12" s="5">
        <v>3976</v>
      </c>
      <c r="D12" s="5">
        <v>2381</v>
      </c>
      <c r="E12" s="5"/>
      <c r="F12" s="5"/>
      <c r="G12" s="5"/>
      <c r="H12" s="5"/>
      <c r="I12" s="5">
        <v>583</v>
      </c>
      <c r="J12" s="5"/>
      <c r="K12" s="5">
        <v>466</v>
      </c>
      <c r="L12" s="5">
        <v>33</v>
      </c>
      <c r="M12" s="5">
        <f t="shared" si="2"/>
        <v>1082</v>
      </c>
      <c r="N12" s="5">
        <v>18</v>
      </c>
      <c r="O12" s="5">
        <f t="shared" si="0"/>
        <v>3481</v>
      </c>
      <c r="P12" s="5">
        <f t="shared" si="1"/>
        <v>495</v>
      </c>
    </row>
    <row r="13" spans="1:16" ht="10.5">
      <c r="A13" s="4">
        <v>107</v>
      </c>
      <c r="B13" s="3" t="s">
        <v>4</v>
      </c>
      <c r="C13" s="5">
        <v>5755</v>
      </c>
      <c r="D13" s="5">
        <v>3367</v>
      </c>
      <c r="E13" s="5"/>
      <c r="F13" s="5"/>
      <c r="G13" s="5"/>
      <c r="H13" s="5">
        <v>21</v>
      </c>
      <c r="I13" s="5">
        <v>1566</v>
      </c>
      <c r="J13" s="5">
        <v>59</v>
      </c>
      <c r="K13" s="5"/>
      <c r="L13" s="5">
        <v>11</v>
      </c>
      <c r="M13" s="5">
        <f t="shared" si="2"/>
        <v>1657</v>
      </c>
      <c r="N13" s="5">
        <v>17</v>
      </c>
      <c r="O13" s="5">
        <f t="shared" si="0"/>
        <v>5041</v>
      </c>
      <c r="P13" s="5">
        <f t="shared" si="1"/>
        <v>714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L15">SUM(C8:C13)</f>
        <v>24945</v>
      </c>
      <c r="D15" s="5">
        <f t="shared" si="3"/>
        <v>14773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26</v>
      </c>
      <c r="I15" s="5">
        <f t="shared" si="3"/>
        <v>4609</v>
      </c>
      <c r="J15" s="5">
        <f t="shared" si="3"/>
        <v>144</v>
      </c>
      <c r="K15" s="5">
        <f t="shared" si="3"/>
        <v>531</v>
      </c>
      <c r="L15" s="5">
        <f t="shared" si="3"/>
        <v>94</v>
      </c>
      <c r="M15" s="5">
        <f t="shared" si="2"/>
        <v>5404</v>
      </c>
      <c r="N15" s="5">
        <f>SUM(N8:N13)</f>
        <v>623</v>
      </c>
      <c r="O15" s="5">
        <f>SUM(O8:O13)</f>
        <v>20800</v>
      </c>
      <c r="P15" s="5">
        <f>SUM(P8:P13)</f>
        <v>4145</v>
      </c>
    </row>
    <row r="17" spans="1:16" ht="10.5">
      <c r="A17" s="6">
        <v>62</v>
      </c>
      <c r="B17" s="7" t="s">
        <v>5</v>
      </c>
      <c r="C17" s="5"/>
      <c r="D17" s="5">
        <v>2</v>
      </c>
      <c r="E17" s="5"/>
      <c r="F17" s="5"/>
      <c r="G17" s="5"/>
      <c r="H17" s="5"/>
      <c r="I17" s="5"/>
      <c r="J17" s="5"/>
      <c r="K17" s="5">
        <v>1</v>
      </c>
      <c r="L17" s="5"/>
      <c r="M17" s="5">
        <f t="shared" si="2"/>
        <v>1</v>
      </c>
      <c r="N17" s="5"/>
      <c r="O17" s="5">
        <f aca="true" t="shared" si="4" ref="O17:O22">+D17+M17+N17</f>
        <v>3</v>
      </c>
      <c r="P17" s="5">
        <f aca="true" t="shared" si="5" ref="P17:P22">+C17-O17</f>
        <v>-3</v>
      </c>
    </row>
    <row r="18" spans="1:16" ht="10.5">
      <c r="A18" s="6">
        <v>63</v>
      </c>
      <c r="B18" s="7" t="s">
        <v>39</v>
      </c>
      <c r="C18" s="5">
        <v>14</v>
      </c>
      <c r="D18" s="5">
        <v>15</v>
      </c>
      <c r="E18" s="5"/>
      <c r="F18" s="5"/>
      <c r="G18" s="5"/>
      <c r="H18" s="5"/>
      <c r="I18" s="5"/>
      <c r="J18" s="5">
        <v>10</v>
      </c>
      <c r="K18" s="5">
        <v>26</v>
      </c>
      <c r="L18" s="5"/>
      <c r="M18" s="5">
        <f t="shared" si="2"/>
        <v>36</v>
      </c>
      <c r="N18" s="5"/>
      <c r="O18" s="5">
        <f t="shared" si="4"/>
        <v>51</v>
      </c>
      <c r="P18" s="5">
        <f t="shared" si="5"/>
        <v>-37</v>
      </c>
    </row>
    <row r="19" spans="1:16" ht="10.5">
      <c r="A19" s="6">
        <v>65</v>
      </c>
      <c r="B19" s="7" t="s">
        <v>6</v>
      </c>
      <c r="C19" s="5">
        <v>22</v>
      </c>
      <c r="D19" s="5">
        <v>31</v>
      </c>
      <c r="E19" s="5"/>
      <c r="F19" s="5"/>
      <c r="G19" s="5"/>
      <c r="H19" s="5"/>
      <c r="I19" s="5">
        <v>8</v>
      </c>
      <c r="J19" s="5">
        <v>2</v>
      </c>
      <c r="K19" s="5">
        <v>9</v>
      </c>
      <c r="L19" s="5"/>
      <c r="M19" s="5">
        <f t="shared" si="2"/>
        <v>19</v>
      </c>
      <c r="N19" s="5"/>
      <c r="O19" s="5">
        <f t="shared" si="4"/>
        <v>50</v>
      </c>
      <c r="P19" s="5">
        <f t="shared" si="5"/>
        <v>-28</v>
      </c>
    </row>
    <row r="20" spans="1:16" ht="10.5">
      <c r="A20" s="6">
        <v>68</v>
      </c>
      <c r="B20" s="7" t="s">
        <v>7</v>
      </c>
      <c r="C20" s="5">
        <v>4</v>
      </c>
      <c r="D20" s="5">
        <v>6</v>
      </c>
      <c r="E20" s="5"/>
      <c r="F20" s="5"/>
      <c r="G20" s="5"/>
      <c r="H20" s="5"/>
      <c r="I20" s="5"/>
      <c r="J20" s="5">
        <v>2</v>
      </c>
      <c r="K20" s="5"/>
      <c r="L20" s="5"/>
      <c r="M20" s="5">
        <f t="shared" si="2"/>
        <v>2</v>
      </c>
      <c r="N20" s="5"/>
      <c r="O20" s="5">
        <f t="shared" si="4"/>
        <v>8</v>
      </c>
      <c r="P20" s="5">
        <f t="shared" si="5"/>
        <v>-4</v>
      </c>
    </row>
    <row r="21" spans="1:16" ht="10.5">
      <c r="A21" s="6">
        <v>76</v>
      </c>
      <c r="B21" s="7" t="s">
        <v>38</v>
      </c>
      <c r="C21" s="5">
        <v>39</v>
      </c>
      <c r="D21" s="5">
        <v>22</v>
      </c>
      <c r="E21" s="5"/>
      <c r="F21" s="5"/>
      <c r="G21" s="5"/>
      <c r="H21" s="5"/>
      <c r="I21" s="5">
        <v>5</v>
      </c>
      <c r="J21" s="5">
        <v>16</v>
      </c>
      <c r="K21" s="5">
        <v>3</v>
      </c>
      <c r="L21" s="5">
        <v>1</v>
      </c>
      <c r="M21" s="5">
        <f t="shared" si="2"/>
        <v>25</v>
      </c>
      <c r="N21" s="5">
        <v>1</v>
      </c>
      <c r="O21" s="5">
        <f t="shared" si="4"/>
        <v>48</v>
      </c>
      <c r="P21" s="5">
        <f t="shared" si="5"/>
        <v>-9</v>
      </c>
    </row>
    <row r="22" spans="1:16" ht="10.5">
      <c r="A22" s="6">
        <v>94</v>
      </c>
      <c r="B22" s="7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>
        <f t="shared" si="2"/>
        <v>0</v>
      </c>
      <c r="N22" s="5"/>
      <c r="O22" s="5">
        <f t="shared" si="4"/>
        <v>1</v>
      </c>
      <c r="P22" s="5">
        <f t="shared" si="5"/>
        <v>-1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79</v>
      </c>
      <c r="D24" s="5">
        <f aca="true" t="shared" si="6" ref="D24:L24">SUM(D17:D22)</f>
        <v>77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13</v>
      </c>
      <c r="J24" s="5">
        <f t="shared" si="6"/>
        <v>30</v>
      </c>
      <c r="K24" s="5">
        <f t="shared" si="6"/>
        <v>39</v>
      </c>
      <c r="L24" s="5">
        <f t="shared" si="6"/>
        <v>1</v>
      </c>
      <c r="M24" s="5">
        <f t="shared" si="2"/>
        <v>83</v>
      </c>
      <c r="N24" s="5">
        <f>SUM(N17:N22)</f>
        <v>1</v>
      </c>
      <c r="O24" s="5">
        <f>SUM(O17:O22)</f>
        <v>161</v>
      </c>
      <c r="P24" s="5">
        <f>SUM(P17:P22)</f>
        <v>-82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25024</v>
      </c>
      <c r="D26" s="10">
        <f aca="true" t="shared" si="7" ref="D26:L26">+D15+D24</f>
        <v>14850</v>
      </c>
      <c r="E26" s="10">
        <f t="shared" si="7"/>
        <v>0</v>
      </c>
      <c r="F26" s="10">
        <f t="shared" si="7"/>
        <v>0</v>
      </c>
      <c r="G26" s="10">
        <f t="shared" si="7"/>
        <v>0</v>
      </c>
      <c r="H26" s="10">
        <f t="shared" si="7"/>
        <v>26</v>
      </c>
      <c r="I26" s="10">
        <f t="shared" si="7"/>
        <v>4622</v>
      </c>
      <c r="J26" s="10">
        <f t="shared" si="7"/>
        <v>174</v>
      </c>
      <c r="K26" s="10">
        <f t="shared" si="7"/>
        <v>570</v>
      </c>
      <c r="L26" s="10">
        <f t="shared" si="7"/>
        <v>95</v>
      </c>
      <c r="M26" s="10">
        <f t="shared" si="2"/>
        <v>5487</v>
      </c>
      <c r="N26" s="10">
        <f>+N15+N24</f>
        <v>624</v>
      </c>
      <c r="O26" s="10">
        <f>+O15+O24</f>
        <v>20961</v>
      </c>
      <c r="P26" s="10">
        <f>+P15+P24</f>
        <v>4063</v>
      </c>
    </row>
    <row r="27" spans="1:16" s="11" customFormat="1" ht="10.5">
      <c r="A27" s="14" t="s">
        <v>47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3.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5941</v>
      </c>
      <c r="D8" s="5">
        <v>2889</v>
      </c>
      <c r="E8" s="5"/>
      <c r="F8" s="5"/>
      <c r="G8" s="5"/>
      <c r="H8" s="5">
        <v>4</v>
      </c>
      <c r="I8" s="5">
        <v>1239</v>
      </c>
      <c r="J8" s="5">
        <v>50</v>
      </c>
      <c r="K8" s="5"/>
      <c r="L8" s="5">
        <v>8</v>
      </c>
      <c r="M8" s="5">
        <f aca="true" t="shared" si="0" ref="M8:M13">SUM(E8:L8)</f>
        <v>1301</v>
      </c>
      <c r="N8" s="5">
        <v>194</v>
      </c>
      <c r="O8" s="5">
        <f aca="true" t="shared" si="1" ref="O8:O13">D8+M8+N8</f>
        <v>4384</v>
      </c>
      <c r="P8" s="5">
        <f aca="true" t="shared" si="2" ref="P8:P13">+C8-O8</f>
        <v>1557</v>
      </c>
    </row>
    <row r="9" spans="1:16" ht="10.5">
      <c r="A9" s="4">
        <v>78</v>
      </c>
      <c r="B9" s="3" t="s">
        <v>40</v>
      </c>
      <c r="C9" s="5">
        <v>7038</v>
      </c>
      <c r="D9" s="5">
        <v>4346</v>
      </c>
      <c r="E9" s="5"/>
      <c r="F9" s="5"/>
      <c r="G9" s="5"/>
      <c r="H9" s="5">
        <v>1</v>
      </c>
      <c r="I9" s="5">
        <v>747</v>
      </c>
      <c r="J9" s="5">
        <v>34</v>
      </c>
      <c r="K9" s="5"/>
      <c r="L9" s="5">
        <v>6</v>
      </c>
      <c r="M9" s="5">
        <f t="shared" si="0"/>
        <v>788</v>
      </c>
      <c r="N9" s="5"/>
      <c r="O9" s="5">
        <f t="shared" si="1"/>
        <v>5134</v>
      </c>
      <c r="P9" s="5">
        <f t="shared" si="2"/>
        <v>1904</v>
      </c>
    </row>
    <row r="10" spans="1:16" ht="10.5">
      <c r="A10" s="4">
        <v>80</v>
      </c>
      <c r="B10" s="3" t="s">
        <v>2</v>
      </c>
      <c r="C10" s="5">
        <v>601</v>
      </c>
      <c r="D10" s="5">
        <v>505</v>
      </c>
      <c r="E10" s="5"/>
      <c r="F10" s="5"/>
      <c r="G10" s="5"/>
      <c r="H10" s="5"/>
      <c r="I10" s="5">
        <v>100</v>
      </c>
      <c r="J10" s="5"/>
      <c r="K10" s="5">
        <v>57</v>
      </c>
      <c r="L10" s="5">
        <v>8</v>
      </c>
      <c r="M10" s="5">
        <f t="shared" si="0"/>
        <v>165</v>
      </c>
      <c r="N10" s="5">
        <v>9</v>
      </c>
      <c r="O10" s="5">
        <f t="shared" si="1"/>
        <v>679</v>
      </c>
      <c r="P10" s="5">
        <f t="shared" si="2"/>
        <v>-78</v>
      </c>
    </row>
    <row r="11" spans="1:16" ht="10.5">
      <c r="A11" s="6">
        <v>81</v>
      </c>
      <c r="B11" s="7" t="s">
        <v>55</v>
      </c>
      <c r="C11" s="5">
        <v>2736</v>
      </c>
      <c r="D11" s="5">
        <v>4218</v>
      </c>
      <c r="E11" s="5"/>
      <c r="F11" s="5"/>
      <c r="G11" s="5"/>
      <c r="H11" s="5"/>
      <c r="I11" s="5">
        <v>1871</v>
      </c>
      <c r="J11" s="5">
        <v>11</v>
      </c>
      <c r="K11" s="5"/>
      <c r="L11" s="5">
        <v>10</v>
      </c>
      <c r="M11" s="5">
        <f t="shared" si="0"/>
        <v>1892</v>
      </c>
      <c r="N11" s="5">
        <v>415</v>
      </c>
      <c r="O11" s="5">
        <f t="shared" si="1"/>
        <v>6525</v>
      </c>
      <c r="P11" s="5">
        <f t="shared" si="2"/>
        <v>-3789</v>
      </c>
    </row>
    <row r="12" spans="1:16" ht="10.5">
      <c r="A12" s="4">
        <v>99</v>
      </c>
      <c r="B12" s="3" t="s">
        <v>3</v>
      </c>
      <c r="C12" s="5">
        <v>3949</v>
      </c>
      <c r="D12" s="5">
        <v>3355</v>
      </c>
      <c r="E12" s="5"/>
      <c r="F12" s="5"/>
      <c r="G12" s="5"/>
      <c r="H12" s="5"/>
      <c r="I12" s="5">
        <v>438</v>
      </c>
      <c r="J12" s="5">
        <v>2</v>
      </c>
      <c r="K12" s="5">
        <v>454</v>
      </c>
      <c r="L12" s="5">
        <v>41</v>
      </c>
      <c r="M12" s="5">
        <f t="shared" si="0"/>
        <v>935</v>
      </c>
      <c r="N12" s="5">
        <v>41</v>
      </c>
      <c r="O12" s="5">
        <f t="shared" si="1"/>
        <v>4331</v>
      </c>
      <c r="P12" s="5">
        <f t="shared" si="2"/>
        <v>-382</v>
      </c>
    </row>
    <row r="13" spans="1:16" ht="10.5">
      <c r="A13" s="4">
        <v>107</v>
      </c>
      <c r="B13" s="3" t="s">
        <v>4</v>
      </c>
      <c r="C13" s="5">
        <v>7202</v>
      </c>
      <c r="D13" s="5">
        <v>3671</v>
      </c>
      <c r="E13" s="5"/>
      <c r="F13" s="5"/>
      <c r="G13" s="5"/>
      <c r="H13" s="5">
        <v>1</v>
      </c>
      <c r="I13" s="5">
        <v>1390</v>
      </c>
      <c r="J13" s="5">
        <v>84</v>
      </c>
      <c r="K13" s="5"/>
      <c r="L13" s="5">
        <v>12</v>
      </c>
      <c r="M13" s="5">
        <f t="shared" si="0"/>
        <v>1487</v>
      </c>
      <c r="N13" s="5">
        <v>30</v>
      </c>
      <c r="O13" s="5">
        <f t="shared" si="1"/>
        <v>5188</v>
      </c>
      <c r="P13" s="5">
        <f t="shared" si="2"/>
        <v>2014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SUM(C8:C14)</f>
        <v>27467</v>
      </c>
      <c r="D15" s="5">
        <f t="shared" si="3"/>
        <v>18984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6</v>
      </c>
      <c r="I15" s="5">
        <f t="shared" si="3"/>
        <v>5785</v>
      </c>
      <c r="J15" s="5">
        <f t="shared" si="3"/>
        <v>181</v>
      </c>
      <c r="K15" s="5">
        <f t="shared" si="3"/>
        <v>511</v>
      </c>
      <c r="L15" s="5">
        <f t="shared" si="3"/>
        <v>85</v>
      </c>
      <c r="M15" s="5">
        <f t="shared" si="3"/>
        <v>6568</v>
      </c>
      <c r="N15" s="5">
        <f t="shared" si="3"/>
        <v>689</v>
      </c>
      <c r="O15" s="5">
        <f t="shared" si="3"/>
        <v>26241</v>
      </c>
      <c r="P15" s="5">
        <f t="shared" si="3"/>
        <v>1226</v>
      </c>
    </row>
    <row r="17" spans="1:16" ht="10.5">
      <c r="A17" s="6">
        <v>62</v>
      </c>
      <c r="B17" s="7" t="s">
        <v>5</v>
      </c>
      <c r="C17" s="5">
        <v>1</v>
      </c>
      <c r="D17" s="5">
        <v>2</v>
      </c>
      <c r="E17" s="5"/>
      <c r="F17" s="5"/>
      <c r="G17" s="5"/>
      <c r="H17" s="5"/>
      <c r="I17" s="5"/>
      <c r="J17" s="5">
        <v>1</v>
      </c>
      <c r="K17" s="5"/>
      <c r="L17" s="5"/>
      <c r="M17" s="5">
        <f aca="true" t="shared" si="4" ref="M17:M22">SUM(E17:L17)</f>
        <v>1</v>
      </c>
      <c r="N17" s="5"/>
      <c r="O17" s="5">
        <f aca="true" t="shared" si="5" ref="O17:O22">D17+M17+N17</f>
        <v>3</v>
      </c>
      <c r="P17" s="5">
        <f aca="true" t="shared" si="6" ref="P17:P22">+C17-O17</f>
        <v>-2</v>
      </c>
    </row>
    <row r="18" spans="1:16" ht="10.5">
      <c r="A18" s="6">
        <v>63</v>
      </c>
      <c r="B18" s="7" t="s">
        <v>39</v>
      </c>
      <c r="C18" s="5">
        <v>17</v>
      </c>
      <c r="D18" s="5">
        <v>13</v>
      </c>
      <c r="E18" s="5"/>
      <c r="F18" s="5"/>
      <c r="G18" s="5"/>
      <c r="H18" s="5"/>
      <c r="I18" s="5">
        <v>3</v>
      </c>
      <c r="J18" s="5">
        <v>11</v>
      </c>
      <c r="K18" s="5">
        <v>37</v>
      </c>
      <c r="L18" s="5"/>
      <c r="M18" s="5">
        <f t="shared" si="4"/>
        <v>51</v>
      </c>
      <c r="N18" s="5"/>
      <c r="O18" s="5">
        <f t="shared" si="5"/>
        <v>64</v>
      </c>
      <c r="P18" s="5">
        <f t="shared" si="6"/>
        <v>-47</v>
      </c>
    </row>
    <row r="19" spans="1:16" ht="10.5">
      <c r="A19" s="6">
        <v>65</v>
      </c>
      <c r="B19" s="7" t="s">
        <v>6</v>
      </c>
      <c r="C19" s="5">
        <v>35</v>
      </c>
      <c r="D19" s="5">
        <v>17</v>
      </c>
      <c r="E19" s="5"/>
      <c r="F19" s="5"/>
      <c r="G19" s="5"/>
      <c r="H19" s="5"/>
      <c r="I19" s="5">
        <v>8</v>
      </c>
      <c r="J19" s="5">
        <v>6</v>
      </c>
      <c r="K19" s="5">
        <v>13</v>
      </c>
      <c r="L19" s="5"/>
      <c r="M19" s="5">
        <f t="shared" si="4"/>
        <v>27</v>
      </c>
      <c r="N19" s="5"/>
      <c r="O19" s="5">
        <f t="shared" si="5"/>
        <v>44</v>
      </c>
      <c r="P19" s="5">
        <f t="shared" si="6"/>
        <v>-9</v>
      </c>
    </row>
    <row r="20" spans="1:16" ht="10.5">
      <c r="A20" s="6">
        <v>68</v>
      </c>
      <c r="B20" s="7" t="s">
        <v>7</v>
      </c>
      <c r="C20" s="5"/>
      <c r="D20" s="5">
        <v>2</v>
      </c>
      <c r="E20" s="5"/>
      <c r="F20" s="5"/>
      <c r="G20" s="5"/>
      <c r="H20" s="5"/>
      <c r="I20" s="5"/>
      <c r="J20" s="5"/>
      <c r="K20" s="5">
        <v>1</v>
      </c>
      <c r="L20" s="5"/>
      <c r="M20" s="5">
        <f t="shared" si="4"/>
        <v>1</v>
      </c>
      <c r="N20" s="5"/>
      <c r="O20" s="5">
        <f t="shared" si="5"/>
        <v>3</v>
      </c>
      <c r="P20" s="5">
        <f t="shared" si="6"/>
        <v>-3</v>
      </c>
    </row>
    <row r="21" spans="1:16" ht="10.5">
      <c r="A21" s="6">
        <v>76</v>
      </c>
      <c r="B21" s="7" t="s">
        <v>38</v>
      </c>
      <c r="C21" s="5">
        <v>103</v>
      </c>
      <c r="D21" s="5">
        <v>35</v>
      </c>
      <c r="E21" s="5"/>
      <c r="F21" s="5"/>
      <c r="G21" s="5"/>
      <c r="H21" s="5"/>
      <c r="I21" s="5">
        <v>6</v>
      </c>
      <c r="J21" s="5">
        <v>18</v>
      </c>
      <c r="K21" s="5">
        <v>7</v>
      </c>
      <c r="L21" s="5"/>
      <c r="M21" s="5">
        <f t="shared" si="4"/>
        <v>31</v>
      </c>
      <c r="N21" s="5"/>
      <c r="O21" s="5">
        <f t="shared" si="5"/>
        <v>66</v>
      </c>
      <c r="P21" s="5">
        <f t="shared" si="6"/>
        <v>37</v>
      </c>
    </row>
    <row r="22" spans="1:16" ht="10.5">
      <c r="A22" s="6">
        <v>94</v>
      </c>
      <c r="B22" s="7" t="s">
        <v>8</v>
      </c>
      <c r="C22" s="5">
        <v>3</v>
      </c>
      <c r="D22" s="5">
        <v>1</v>
      </c>
      <c r="E22" s="5"/>
      <c r="F22" s="5"/>
      <c r="G22" s="5"/>
      <c r="H22" s="5"/>
      <c r="I22" s="5"/>
      <c r="J22" s="5"/>
      <c r="K22" s="5"/>
      <c r="L22" s="5">
        <v>1</v>
      </c>
      <c r="M22" s="5">
        <f t="shared" si="4"/>
        <v>1</v>
      </c>
      <c r="N22" s="5"/>
      <c r="O22" s="5">
        <f t="shared" si="5"/>
        <v>2</v>
      </c>
      <c r="P22" s="5">
        <f t="shared" si="6"/>
        <v>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SUM(C17:C23)</f>
        <v>159</v>
      </c>
      <c r="D24" s="5">
        <f>SUM(D17:D23)</f>
        <v>70</v>
      </c>
      <c r="E24" s="5">
        <f aca="true" t="shared" si="7" ref="E24:P24">SUM(E17:E23)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17</v>
      </c>
      <c r="J24" s="5">
        <f t="shared" si="7"/>
        <v>36</v>
      </c>
      <c r="K24" s="5">
        <f t="shared" si="7"/>
        <v>58</v>
      </c>
      <c r="L24" s="5">
        <f t="shared" si="7"/>
        <v>1</v>
      </c>
      <c r="M24" s="5">
        <f t="shared" si="7"/>
        <v>112</v>
      </c>
      <c r="N24" s="5">
        <f t="shared" si="7"/>
        <v>0</v>
      </c>
      <c r="O24" s="5">
        <f t="shared" si="7"/>
        <v>182</v>
      </c>
      <c r="P24" s="5">
        <f t="shared" si="7"/>
        <v>-23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+C24+C15</f>
        <v>27626</v>
      </c>
      <c r="D26" s="10">
        <f aca="true" t="shared" si="8" ref="D26:P26">+D24+D15</f>
        <v>19054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6</v>
      </c>
      <c r="I26" s="10">
        <f t="shared" si="8"/>
        <v>5802</v>
      </c>
      <c r="J26" s="10">
        <f t="shared" si="8"/>
        <v>217</v>
      </c>
      <c r="K26" s="10">
        <f t="shared" si="8"/>
        <v>569</v>
      </c>
      <c r="L26" s="10">
        <f t="shared" si="8"/>
        <v>86</v>
      </c>
      <c r="M26" s="10">
        <f t="shared" si="8"/>
        <v>6680</v>
      </c>
      <c r="N26" s="10">
        <f t="shared" si="8"/>
        <v>689</v>
      </c>
      <c r="O26" s="10">
        <f>+O24+O15</f>
        <v>26423</v>
      </c>
      <c r="P26" s="10">
        <f t="shared" si="8"/>
        <v>1203</v>
      </c>
    </row>
    <row r="27" spans="1:16" s="11" customFormat="1" ht="10.5">
      <c r="A27" s="11" t="str">
        <f>+febrero!A27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  <row r="43" ht="10.5">
      <c r="A43" s="3" t="s">
        <v>54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57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5378</v>
      </c>
      <c r="D8" s="5">
        <v>2487</v>
      </c>
      <c r="E8" s="5"/>
      <c r="F8" s="5"/>
      <c r="G8" s="5"/>
      <c r="H8" s="5">
        <v>2</v>
      </c>
      <c r="I8" s="5">
        <v>957</v>
      </c>
      <c r="J8" s="5">
        <v>40</v>
      </c>
      <c r="K8" s="5"/>
      <c r="L8" s="5">
        <v>10</v>
      </c>
      <c r="M8" s="5">
        <f aca="true" t="shared" si="0" ref="M8:M13">SUM(E8:L8)</f>
        <v>1009</v>
      </c>
      <c r="N8" s="5">
        <v>149</v>
      </c>
      <c r="O8" s="5">
        <f aca="true" t="shared" si="1" ref="O8:O13">+D8+M8+N8</f>
        <v>3645</v>
      </c>
      <c r="P8" s="5">
        <f aca="true" t="shared" si="2" ref="P8:P13">+C8-O8</f>
        <v>1733</v>
      </c>
    </row>
    <row r="9" spans="1:16" ht="10.5">
      <c r="A9" s="4">
        <v>78</v>
      </c>
      <c r="B9" s="3" t="s">
        <v>40</v>
      </c>
      <c r="C9" s="5">
        <v>6240</v>
      </c>
      <c r="D9" s="5">
        <v>3453</v>
      </c>
      <c r="E9" s="5"/>
      <c r="F9" s="5"/>
      <c r="G9" s="5"/>
      <c r="H9" s="5">
        <v>1</v>
      </c>
      <c r="I9" s="5">
        <v>1010</v>
      </c>
      <c r="J9" s="5">
        <v>25</v>
      </c>
      <c r="K9" s="5"/>
      <c r="L9" s="5">
        <v>8</v>
      </c>
      <c r="M9" s="5">
        <f t="shared" si="0"/>
        <v>1044</v>
      </c>
      <c r="N9" s="5"/>
      <c r="O9" s="5">
        <f t="shared" si="1"/>
        <v>4497</v>
      </c>
      <c r="P9" s="5">
        <f t="shared" si="2"/>
        <v>1743</v>
      </c>
    </row>
    <row r="10" spans="1:16" ht="10.5">
      <c r="A10" s="4">
        <v>80</v>
      </c>
      <c r="B10" s="3" t="s">
        <v>2</v>
      </c>
      <c r="C10" s="5">
        <v>503</v>
      </c>
      <c r="D10" s="5">
        <v>595</v>
      </c>
      <c r="E10" s="5"/>
      <c r="F10" s="5"/>
      <c r="G10" s="5"/>
      <c r="H10" s="5"/>
      <c r="I10" s="5">
        <v>234</v>
      </c>
      <c r="J10" s="5"/>
      <c r="K10" s="5">
        <v>71</v>
      </c>
      <c r="L10" s="5"/>
      <c r="M10" s="5">
        <f t="shared" si="0"/>
        <v>305</v>
      </c>
      <c r="N10" s="5">
        <v>2</v>
      </c>
      <c r="O10" s="5">
        <f t="shared" si="1"/>
        <v>902</v>
      </c>
      <c r="P10" s="5">
        <f t="shared" si="2"/>
        <v>-399</v>
      </c>
    </row>
    <row r="11" spans="1:16" ht="10.5">
      <c r="A11" s="6">
        <v>81</v>
      </c>
      <c r="B11" s="7" t="s">
        <v>55</v>
      </c>
      <c r="C11" s="5">
        <v>2466</v>
      </c>
      <c r="D11" s="5">
        <v>3259</v>
      </c>
      <c r="E11" s="5"/>
      <c r="F11" s="5"/>
      <c r="G11" s="5"/>
      <c r="H11" s="5"/>
      <c r="I11" s="5"/>
      <c r="J11" s="5">
        <v>6</v>
      </c>
      <c r="K11" s="5"/>
      <c r="L11" s="5">
        <v>4</v>
      </c>
      <c r="M11" s="5">
        <f t="shared" si="0"/>
        <v>10</v>
      </c>
      <c r="N11" s="5">
        <v>301</v>
      </c>
      <c r="O11" s="5">
        <f t="shared" si="1"/>
        <v>3570</v>
      </c>
      <c r="P11" s="5">
        <f t="shared" si="2"/>
        <v>-1104</v>
      </c>
    </row>
    <row r="12" spans="1:16" ht="10.5">
      <c r="A12" s="4">
        <v>99</v>
      </c>
      <c r="B12" s="3" t="s">
        <v>3</v>
      </c>
      <c r="C12" s="5">
        <v>3335</v>
      </c>
      <c r="D12" s="5">
        <v>3984</v>
      </c>
      <c r="E12" s="5"/>
      <c r="F12" s="5"/>
      <c r="G12" s="5"/>
      <c r="H12" s="5"/>
      <c r="I12" s="5">
        <v>1093</v>
      </c>
      <c r="J12" s="5"/>
      <c r="K12" s="5">
        <v>858</v>
      </c>
      <c r="L12" s="5">
        <v>38</v>
      </c>
      <c r="M12" s="5">
        <f t="shared" si="0"/>
        <v>1989</v>
      </c>
      <c r="N12" s="5">
        <v>31</v>
      </c>
      <c r="O12" s="5">
        <f t="shared" si="1"/>
        <v>6004</v>
      </c>
      <c r="P12" s="5">
        <f t="shared" si="2"/>
        <v>-2669</v>
      </c>
    </row>
    <row r="13" spans="1:16" ht="10.5">
      <c r="A13" s="4">
        <v>107</v>
      </c>
      <c r="B13" s="3" t="s">
        <v>4</v>
      </c>
      <c r="C13" s="5">
        <v>6407</v>
      </c>
      <c r="D13" s="5">
        <v>3103</v>
      </c>
      <c r="E13" s="5"/>
      <c r="F13" s="5"/>
      <c r="G13" s="5"/>
      <c r="H13" s="5"/>
      <c r="I13" s="5">
        <v>1391</v>
      </c>
      <c r="J13" s="5">
        <v>63</v>
      </c>
      <c r="K13" s="5"/>
      <c r="L13" s="5">
        <v>18</v>
      </c>
      <c r="M13" s="5">
        <f t="shared" si="0"/>
        <v>1472</v>
      </c>
      <c r="N13" s="5">
        <v>22</v>
      </c>
      <c r="O13" s="5">
        <f t="shared" si="1"/>
        <v>4597</v>
      </c>
      <c r="P13" s="5">
        <f t="shared" si="2"/>
        <v>1810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24329</v>
      </c>
      <c r="D15" s="5">
        <f t="shared" si="3"/>
        <v>16881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3</v>
      </c>
      <c r="I15" s="5">
        <f t="shared" si="3"/>
        <v>4685</v>
      </c>
      <c r="J15" s="5">
        <f t="shared" si="3"/>
        <v>134</v>
      </c>
      <c r="K15" s="5">
        <f t="shared" si="3"/>
        <v>929</v>
      </c>
      <c r="L15" s="5">
        <f t="shared" si="3"/>
        <v>78</v>
      </c>
      <c r="M15" s="5">
        <f t="shared" si="3"/>
        <v>5829</v>
      </c>
      <c r="N15" s="5">
        <f t="shared" si="3"/>
        <v>505</v>
      </c>
      <c r="O15" s="5">
        <f t="shared" si="3"/>
        <v>23215</v>
      </c>
      <c r="P15" s="5">
        <f t="shared" si="3"/>
        <v>1114</v>
      </c>
    </row>
    <row r="17" spans="1:16" ht="10.5">
      <c r="A17" s="6">
        <v>62</v>
      </c>
      <c r="B17" s="7" t="s">
        <v>5</v>
      </c>
      <c r="C17" s="5">
        <v>1</v>
      </c>
      <c r="D17" s="5">
        <v>3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3</v>
      </c>
      <c r="P17" s="5">
        <f aca="true" t="shared" si="6" ref="P17:P22">+C17-O17</f>
        <v>-2</v>
      </c>
    </row>
    <row r="18" spans="1:16" ht="10.5">
      <c r="A18" s="6">
        <v>63</v>
      </c>
      <c r="B18" s="7" t="s">
        <v>39</v>
      </c>
      <c r="C18" s="5">
        <v>11</v>
      </c>
      <c r="D18" s="5">
        <v>10</v>
      </c>
      <c r="E18" s="5"/>
      <c r="F18" s="5"/>
      <c r="G18" s="5"/>
      <c r="H18" s="5"/>
      <c r="I18" s="5"/>
      <c r="J18" s="5">
        <v>4</v>
      </c>
      <c r="K18" s="5">
        <v>14</v>
      </c>
      <c r="L18" s="5"/>
      <c r="M18" s="5">
        <f t="shared" si="4"/>
        <v>18</v>
      </c>
      <c r="N18" s="5"/>
      <c r="O18" s="5">
        <f t="shared" si="5"/>
        <v>28</v>
      </c>
      <c r="P18" s="5">
        <f t="shared" si="6"/>
        <v>-17</v>
      </c>
    </row>
    <row r="19" spans="1:16" ht="10.5">
      <c r="A19" s="6">
        <v>65</v>
      </c>
      <c r="B19" s="7" t="s">
        <v>6</v>
      </c>
      <c r="C19" s="5">
        <v>26</v>
      </c>
      <c r="D19" s="5">
        <v>34</v>
      </c>
      <c r="E19" s="5"/>
      <c r="F19" s="5"/>
      <c r="G19" s="5"/>
      <c r="H19" s="5"/>
      <c r="I19" s="5"/>
      <c r="J19" s="5">
        <v>3</v>
      </c>
      <c r="K19" s="5">
        <v>3</v>
      </c>
      <c r="L19" s="5"/>
      <c r="M19" s="5">
        <f t="shared" si="4"/>
        <v>6</v>
      </c>
      <c r="N19" s="5"/>
      <c r="O19" s="5">
        <f t="shared" si="5"/>
        <v>40</v>
      </c>
      <c r="P19" s="5">
        <f t="shared" si="6"/>
        <v>-14</v>
      </c>
    </row>
    <row r="20" spans="1:16" ht="10.5">
      <c r="A20" s="6">
        <v>68</v>
      </c>
      <c r="B20" s="7" t="s">
        <v>7</v>
      </c>
      <c r="C20" s="5">
        <v>2</v>
      </c>
      <c r="D20" s="5">
        <v>4</v>
      </c>
      <c r="E20" s="5"/>
      <c r="F20" s="5"/>
      <c r="G20" s="5"/>
      <c r="H20" s="5"/>
      <c r="I20" s="5"/>
      <c r="J20" s="5">
        <v>1</v>
      </c>
      <c r="K20" s="5"/>
      <c r="L20" s="5"/>
      <c r="M20" s="5">
        <f t="shared" si="4"/>
        <v>1</v>
      </c>
      <c r="N20" s="5"/>
      <c r="O20" s="5">
        <f t="shared" si="5"/>
        <v>5</v>
      </c>
      <c r="P20" s="5">
        <f t="shared" si="6"/>
        <v>-3</v>
      </c>
    </row>
    <row r="21" spans="1:16" ht="10.5">
      <c r="A21" s="6">
        <v>76</v>
      </c>
      <c r="B21" s="7" t="s">
        <v>38</v>
      </c>
      <c r="C21" s="5">
        <v>61</v>
      </c>
      <c r="D21" s="5">
        <v>33</v>
      </c>
      <c r="E21" s="5"/>
      <c r="F21" s="5"/>
      <c r="G21" s="5"/>
      <c r="H21" s="5"/>
      <c r="I21" s="5"/>
      <c r="J21" s="5">
        <v>14</v>
      </c>
      <c r="K21" s="5">
        <v>6</v>
      </c>
      <c r="L21" s="5"/>
      <c r="M21" s="5">
        <f t="shared" si="4"/>
        <v>20</v>
      </c>
      <c r="N21" s="5"/>
      <c r="O21" s="5">
        <f t="shared" si="5"/>
        <v>53</v>
      </c>
      <c r="P21" s="5">
        <f t="shared" si="6"/>
        <v>8</v>
      </c>
    </row>
    <row r="22" spans="1:16" ht="10.5">
      <c r="A22" s="6">
        <v>94</v>
      </c>
      <c r="B22" s="7" t="s">
        <v>8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/>
      <c r="M22" s="5">
        <f t="shared" si="4"/>
        <v>0</v>
      </c>
      <c r="N22" s="5"/>
      <c r="O22" s="5">
        <f t="shared" si="5"/>
        <v>0</v>
      </c>
      <c r="P22" s="5">
        <f t="shared" si="6"/>
        <v>1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102</v>
      </c>
      <c r="D24" s="5">
        <f>SUM(D17:D22)</f>
        <v>84</v>
      </c>
      <c r="E24" s="5">
        <f aca="true" t="shared" si="7" ref="E24:P24">SUM(E17:E22)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22</v>
      </c>
      <c r="K24" s="5">
        <f t="shared" si="7"/>
        <v>23</v>
      </c>
      <c r="L24" s="5">
        <f t="shared" si="7"/>
        <v>0</v>
      </c>
      <c r="M24" s="5">
        <f t="shared" si="7"/>
        <v>45</v>
      </c>
      <c r="N24" s="5">
        <f t="shared" si="7"/>
        <v>0</v>
      </c>
      <c r="O24" s="5">
        <f t="shared" si="7"/>
        <v>129</v>
      </c>
      <c r="P24" s="5">
        <f t="shared" si="7"/>
        <v>-27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24431</v>
      </c>
      <c r="D26" s="10">
        <f aca="true" t="shared" si="8" ref="D26:P26">+D15+D24</f>
        <v>16965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3</v>
      </c>
      <c r="I26" s="10">
        <f t="shared" si="8"/>
        <v>4685</v>
      </c>
      <c r="J26" s="10">
        <f t="shared" si="8"/>
        <v>156</v>
      </c>
      <c r="K26" s="10">
        <f t="shared" si="8"/>
        <v>952</v>
      </c>
      <c r="L26" s="10">
        <f t="shared" si="8"/>
        <v>78</v>
      </c>
      <c r="M26" s="10">
        <f t="shared" si="8"/>
        <v>5874</v>
      </c>
      <c r="N26" s="10">
        <f t="shared" si="8"/>
        <v>505</v>
      </c>
      <c r="O26" s="10">
        <f t="shared" si="8"/>
        <v>23344</v>
      </c>
      <c r="P26" s="10">
        <f t="shared" si="8"/>
        <v>1087</v>
      </c>
    </row>
    <row r="27" spans="1:16" s="11" customFormat="1" ht="10.5">
      <c r="A27" s="11" t="str">
        <f>+marzo!A27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  <row r="43" ht="10.5">
      <c r="A43" s="3" t="s">
        <v>54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7439</v>
      </c>
      <c r="D8" s="5">
        <v>4322</v>
      </c>
      <c r="E8" s="5"/>
      <c r="F8" s="5"/>
      <c r="G8" s="5"/>
      <c r="H8" s="5"/>
      <c r="I8" s="5">
        <v>946</v>
      </c>
      <c r="J8" s="5">
        <v>55</v>
      </c>
      <c r="K8" s="5"/>
      <c r="L8" s="5">
        <v>21</v>
      </c>
      <c r="M8" s="5">
        <f aca="true" t="shared" si="0" ref="M8:M13">SUM(E8:L8)</f>
        <v>1022</v>
      </c>
      <c r="N8" s="5">
        <v>174</v>
      </c>
      <c r="O8" s="5">
        <f aca="true" t="shared" si="1" ref="O8:O13">+D8+M8+N8</f>
        <v>5518</v>
      </c>
      <c r="P8" s="5">
        <f aca="true" t="shared" si="2" ref="P8:P13">+C8-O8</f>
        <v>1921</v>
      </c>
    </row>
    <row r="9" spans="1:16" ht="10.5">
      <c r="A9" s="4">
        <v>78</v>
      </c>
      <c r="B9" s="3" t="s">
        <v>40</v>
      </c>
      <c r="C9" s="5">
        <v>8974</v>
      </c>
      <c r="D9" s="5">
        <v>5863</v>
      </c>
      <c r="E9" s="5"/>
      <c r="F9" s="5"/>
      <c r="G9" s="5"/>
      <c r="H9" s="5"/>
      <c r="I9" s="5">
        <v>1660</v>
      </c>
      <c r="J9" s="5">
        <v>30</v>
      </c>
      <c r="K9" s="5"/>
      <c r="L9" s="5"/>
      <c r="M9" s="5">
        <f t="shared" si="0"/>
        <v>1690</v>
      </c>
      <c r="N9" s="5"/>
      <c r="O9" s="5">
        <f t="shared" si="1"/>
        <v>7553</v>
      </c>
      <c r="P9" s="5">
        <f t="shared" si="2"/>
        <v>1421</v>
      </c>
    </row>
    <row r="10" spans="1:16" ht="10.5">
      <c r="A10" s="4">
        <v>80</v>
      </c>
      <c r="B10" s="3" t="s">
        <v>2</v>
      </c>
      <c r="C10" s="5">
        <v>922</v>
      </c>
      <c r="D10" s="5">
        <v>733</v>
      </c>
      <c r="E10" s="5"/>
      <c r="F10" s="5"/>
      <c r="G10" s="5"/>
      <c r="H10" s="5"/>
      <c r="I10" s="5">
        <v>125</v>
      </c>
      <c r="J10" s="5">
        <v>1</v>
      </c>
      <c r="K10" s="5">
        <v>15</v>
      </c>
      <c r="L10" s="5"/>
      <c r="M10" s="5">
        <f t="shared" si="0"/>
        <v>141</v>
      </c>
      <c r="N10" s="5">
        <v>15</v>
      </c>
      <c r="O10" s="5">
        <f t="shared" si="1"/>
        <v>889</v>
      </c>
      <c r="P10" s="5">
        <f t="shared" si="2"/>
        <v>33</v>
      </c>
    </row>
    <row r="11" spans="1:16" ht="10.5">
      <c r="A11" s="6">
        <v>81</v>
      </c>
      <c r="B11" s="7" t="s">
        <v>55</v>
      </c>
      <c r="C11" s="5">
        <v>3596</v>
      </c>
      <c r="D11" s="5">
        <v>6507</v>
      </c>
      <c r="E11" s="5"/>
      <c r="F11" s="5"/>
      <c r="G11" s="5"/>
      <c r="H11" s="5"/>
      <c r="I11" s="5">
        <v>1</v>
      </c>
      <c r="J11" s="5">
        <v>11</v>
      </c>
      <c r="K11" s="5"/>
      <c r="L11" s="5">
        <v>6</v>
      </c>
      <c r="M11" s="5">
        <f t="shared" si="0"/>
        <v>18</v>
      </c>
      <c r="N11" s="5">
        <v>739</v>
      </c>
      <c r="O11" s="5">
        <f t="shared" si="1"/>
        <v>7264</v>
      </c>
      <c r="P11" s="5">
        <f t="shared" si="2"/>
        <v>-3668</v>
      </c>
    </row>
    <row r="12" spans="1:16" ht="10.5">
      <c r="A12" s="4">
        <v>99</v>
      </c>
      <c r="B12" s="3" t="s">
        <v>3</v>
      </c>
      <c r="C12" s="5">
        <v>6183</v>
      </c>
      <c r="D12" s="5">
        <v>4401</v>
      </c>
      <c r="E12" s="5"/>
      <c r="F12" s="5"/>
      <c r="G12" s="5"/>
      <c r="H12" s="5"/>
      <c r="I12" s="5">
        <v>582</v>
      </c>
      <c r="J12" s="5"/>
      <c r="K12" s="5">
        <v>107</v>
      </c>
      <c r="L12" s="5">
        <v>31</v>
      </c>
      <c r="M12" s="5">
        <f t="shared" si="0"/>
        <v>720</v>
      </c>
      <c r="N12" s="5">
        <v>44</v>
      </c>
      <c r="O12" s="5">
        <f t="shared" si="1"/>
        <v>5165</v>
      </c>
      <c r="P12" s="5">
        <f t="shared" si="2"/>
        <v>1018</v>
      </c>
    </row>
    <row r="13" spans="1:16" ht="10.5">
      <c r="A13" s="4">
        <v>107</v>
      </c>
      <c r="B13" s="3" t="s">
        <v>4</v>
      </c>
      <c r="C13" s="5">
        <v>9498</v>
      </c>
      <c r="D13" s="5">
        <v>5850</v>
      </c>
      <c r="E13" s="5"/>
      <c r="F13" s="5"/>
      <c r="G13" s="5"/>
      <c r="H13" s="5">
        <v>3</v>
      </c>
      <c r="I13" s="5">
        <v>1280</v>
      </c>
      <c r="J13" s="5">
        <v>112</v>
      </c>
      <c r="K13" s="5"/>
      <c r="L13" s="5">
        <v>2</v>
      </c>
      <c r="M13" s="5">
        <f t="shared" si="0"/>
        <v>1397</v>
      </c>
      <c r="N13" s="5">
        <v>9</v>
      </c>
      <c r="O13" s="5">
        <f t="shared" si="1"/>
        <v>7256</v>
      </c>
      <c r="P13" s="5">
        <f t="shared" si="2"/>
        <v>2242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36612</v>
      </c>
      <c r="D15" s="5">
        <f t="shared" si="3"/>
        <v>27676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3</v>
      </c>
      <c r="I15" s="5">
        <f t="shared" si="3"/>
        <v>4594</v>
      </c>
      <c r="J15" s="5">
        <f t="shared" si="3"/>
        <v>209</v>
      </c>
      <c r="K15" s="5">
        <f t="shared" si="3"/>
        <v>122</v>
      </c>
      <c r="L15" s="5">
        <f t="shared" si="3"/>
        <v>60</v>
      </c>
      <c r="M15" s="5">
        <f t="shared" si="3"/>
        <v>4988</v>
      </c>
      <c r="N15" s="5">
        <f t="shared" si="3"/>
        <v>981</v>
      </c>
      <c r="O15" s="5">
        <f t="shared" si="3"/>
        <v>33645</v>
      </c>
      <c r="P15" s="5">
        <f t="shared" si="3"/>
        <v>2967</v>
      </c>
    </row>
    <row r="17" spans="1:16" ht="10.5">
      <c r="A17" s="6">
        <v>62</v>
      </c>
      <c r="B17" s="7" t="s">
        <v>5</v>
      </c>
      <c r="C17" s="5"/>
      <c r="D17" s="5">
        <v>3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3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39</v>
      </c>
      <c r="C18" s="5">
        <v>11</v>
      </c>
      <c r="D18" s="5">
        <v>12</v>
      </c>
      <c r="E18" s="5"/>
      <c r="F18" s="5"/>
      <c r="G18" s="5"/>
      <c r="H18" s="5"/>
      <c r="I18" s="5">
        <v>3</v>
      </c>
      <c r="J18" s="5">
        <v>12</v>
      </c>
      <c r="K18" s="5">
        <v>65</v>
      </c>
      <c r="L18" s="5"/>
      <c r="M18" s="5">
        <f t="shared" si="4"/>
        <v>80</v>
      </c>
      <c r="N18" s="5"/>
      <c r="O18" s="5">
        <f t="shared" si="5"/>
        <v>92</v>
      </c>
      <c r="P18" s="5">
        <f t="shared" si="6"/>
        <v>-81</v>
      </c>
    </row>
    <row r="19" spans="1:16" ht="10.5">
      <c r="A19" s="6">
        <v>65</v>
      </c>
      <c r="B19" s="7" t="s">
        <v>6</v>
      </c>
      <c r="C19" s="5">
        <v>22</v>
      </c>
      <c r="D19" s="5">
        <v>32</v>
      </c>
      <c r="E19" s="5"/>
      <c r="F19" s="5"/>
      <c r="G19" s="5"/>
      <c r="H19" s="5"/>
      <c r="I19" s="5">
        <v>8</v>
      </c>
      <c r="J19" s="5">
        <v>6</v>
      </c>
      <c r="K19" s="5">
        <v>11</v>
      </c>
      <c r="L19" s="5"/>
      <c r="M19" s="5">
        <f t="shared" si="4"/>
        <v>25</v>
      </c>
      <c r="N19" s="5"/>
      <c r="O19" s="5">
        <f t="shared" si="5"/>
        <v>57</v>
      </c>
      <c r="P19" s="5">
        <f t="shared" si="6"/>
        <v>-35</v>
      </c>
    </row>
    <row r="20" spans="1:16" ht="10.5">
      <c r="A20" s="6">
        <v>68</v>
      </c>
      <c r="B20" s="7" t="s">
        <v>7</v>
      </c>
      <c r="C20" s="5">
        <v>2</v>
      </c>
      <c r="D20" s="5">
        <v>2</v>
      </c>
      <c r="E20" s="5"/>
      <c r="F20" s="5"/>
      <c r="G20" s="5"/>
      <c r="H20" s="5"/>
      <c r="I20" s="5"/>
      <c r="J20" s="5"/>
      <c r="K20" s="5"/>
      <c r="L20" s="5"/>
      <c r="M20" s="5">
        <f t="shared" si="4"/>
        <v>0</v>
      </c>
      <c r="N20" s="5"/>
      <c r="O20" s="5">
        <f t="shared" si="5"/>
        <v>2</v>
      </c>
      <c r="P20" s="5">
        <f t="shared" si="6"/>
        <v>0</v>
      </c>
    </row>
    <row r="21" spans="1:16" ht="10.5">
      <c r="A21" s="6">
        <v>76</v>
      </c>
      <c r="B21" s="7" t="s">
        <v>38</v>
      </c>
      <c r="C21" s="5">
        <v>77</v>
      </c>
      <c r="D21" s="5">
        <v>26</v>
      </c>
      <c r="E21" s="5"/>
      <c r="F21" s="5"/>
      <c r="G21" s="5"/>
      <c r="H21" s="5"/>
      <c r="I21" s="5">
        <v>6</v>
      </c>
      <c r="J21" s="5">
        <v>12</v>
      </c>
      <c r="K21" s="5">
        <v>7</v>
      </c>
      <c r="L21" s="5"/>
      <c r="M21" s="5">
        <f t="shared" si="4"/>
        <v>25</v>
      </c>
      <c r="N21" s="5"/>
      <c r="O21" s="5">
        <f t="shared" si="5"/>
        <v>51</v>
      </c>
      <c r="P21" s="5">
        <f t="shared" si="6"/>
        <v>26</v>
      </c>
    </row>
    <row r="22" spans="1:16" ht="10.5">
      <c r="A22" s="6">
        <v>94</v>
      </c>
      <c r="B22" s="7" t="s">
        <v>8</v>
      </c>
      <c r="C22" s="5">
        <v>4</v>
      </c>
      <c r="D22" s="5">
        <v>2</v>
      </c>
      <c r="E22" s="5"/>
      <c r="F22" s="5"/>
      <c r="G22" s="5"/>
      <c r="H22" s="5"/>
      <c r="I22" s="5"/>
      <c r="J22" s="5"/>
      <c r="K22" s="5"/>
      <c r="L22" s="5"/>
      <c r="M22" s="5">
        <f t="shared" si="4"/>
        <v>0</v>
      </c>
      <c r="N22" s="5"/>
      <c r="O22" s="5">
        <f t="shared" si="5"/>
        <v>2</v>
      </c>
      <c r="P22" s="5">
        <f t="shared" si="6"/>
        <v>2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116</v>
      </c>
      <c r="D24" s="5">
        <f aca="true" t="shared" si="7" ref="D24:P24">SUM(D17:D22)</f>
        <v>77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17</v>
      </c>
      <c r="J24" s="5">
        <f t="shared" si="7"/>
        <v>30</v>
      </c>
      <c r="K24" s="5">
        <f t="shared" si="7"/>
        <v>83</v>
      </c>
      <c r="L24" s="5">
        <f t="shared" si="7"/>
        <v>0</v>
      </c>
      <c r="M24" s="5">
        <f t="shared" si="7"/>
        <v>130</v>
      </c>
      <c r="N24" s="5">
        <f t="shared" si="7"/>
        <v>0</v>
      </c>
      <c r="O24" s="5">
        <f t="shared" si="7"/>
        <v>207</v>
      </c>
      <c r="P24" s="5">
        <f t="shared" si="7"/>
        <v>-91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36728</v>
      </c>
      <c r="D26" s="10">
        <f aca="true" t="shared" si="8" ref="D26:P26">+D15+D24</f>
        <v>27753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3</v>
      </c>
      <c r="I26" s="10">
        <f t="shared" si="8"/>
        <v>4611</v>
      </c>
      <c r="J26" s="10">
        <f t="shared" si="8"/>
        <v>239</v>
      </c>
      <c r="K26" s="10">
        <f t="shared" si="8"/>
        <v>205</v>
      </c>
      <c r="L26" s="10">
        <f t="shared" si="8"/>
        <v>60</v>
      </c>
      <c r="M26" s="10">
        <f t="shared" si="8"/>
        <v>5118</v>
      </c>
      <c r="N26" s="10">
        <f t="shared" si="8"/>
        <v>981</v>
      </c>
      <c r="O26" s="10">
        <f t="shared" si="8"/>
        <v>33852</v>
      </c>
      <c r="P26" s="10">
        <f t="shared" si="8"/>
        <v>2876</v>
      </c>
    </row>
    <row r="27" spans="1:16" s="11" customFormat="1" ht="10.5">
      <c r="A27" s="11" t="str">
        <f>+abril!A27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  <row r="43" ht="10.5">
      <c r="A43" s="3" t="s">
        <v>54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7263</v>
      </c>
      <c r="D8" s="5">
        <v>4228</v>
      </c>
      <c r="E8" s="5"/>
      <c r="F8" s="5"/>
      <c r="G8" s="5"/>
      <c r="H8" s="5">
        <v>3</v>
      </c>
      <c r="I8" s="5">
        <v>855</v>
      </c>
      <c r="J8" s="5">
        <v>46</v>
      </c>
      <c r="K8" s="5"/>
      <c r="L8" s="5">
        <v>23</v>
      </c>
      <c r="M8" s="5">
        <f aca="true" t="shared" si="0" ref="M8:M13">SUM(E8:L8)</f>
        <v>927</v>
      </c>
      <c r="N8" s="5">
        <v>154</v>
      </c>
      <c r="O8" s="5">
        <f aca="true" t="shared" si="1" ref="O8:O13">+D8+M8+N8</f>
        <v>5309</v>
      </c>
      <c r="P8" s="5">
        <f aca="true" t="shared" si="2" ref="P8:P13">+C8-O8</f>
        <v>1954</v>
      </c>
    </row>
    <row r="9" spans="1:16" ht="10.5">
      <c r="A9" s="4">
        <v>78</v>
      </c>
      <c r="B9" s="3" t="s">
        <v>40</v>
      </c>
      <c r="C9" s="5">
        <v>8517</v>
      </c>
      <c r="D9" s="5">
        <v>6145</v>
      </c>
      <c r="E9" s="5"/>
      <c r="F9" s="5"/>
      <c r="G9" s="5"/>
      <c r="H9" s="5">
        <v>2</v>
      </c>
      <c r="I9" s="5">
        <v>1799</v>
      </c>
      <c r="J9" s="5">
        <v>21</v>
      </c>
      <c r="K9" s="5"/>
      <c r="L9" s="5">
        <v>10</v>
      </c>
      <c r="M9" s="5">
        <f t="shared" si="0"/>
        <v>1832</v>
      </c>
      <c r="N9" s="5"/>
      <c r="O9" s="5">
        <f t="shared" si="1"/>
        <v>7977</v>
      </c>
      <c r="P9" s="5">
        <f t="shared" si="2"/>
        <v>540</v>
      </c>
    </row>
    <row r="10" spans="1:16" ht="10.5">
      <c r="A10" s="4">
        <v>80</v>
      </c>
      <c r="B10" s="3" t="s">
        <v>2</v>
      </c>
      <c r="C10" s="5">
        <v>986</v>
      </c>
      <c r="D10" s="5">
        <v>644</v>
      </c>
      <c r="E10" s="5"/>
      <c r="F10" s="5"/>
      <c r="G10" s="5"/>
      <c r="H10" s="5"/>
      <c r="I10" s="5">
        <v>133</v>
      </c>
      <c r="J10" s="5"/>
      <c r="K10" s="5">
        <v>68</v>
      </c>
      <c r="L10" s="5">
        <v>8</v>
      </c>
      <c r="M10" s="5">
        <f t="shared" si="0"/>
        <v>209</v>
      </c>
      <c r="N10" s="5">
        <v>2</v>
      </c>
      <c r="O10" s="5">
        <f t="shared" si="1"/>
        <v>855</v>
      </c>
      <c r="P10" s="5">
        <f t="shared" si="2"/>
        <v>131</v>
      </c>
    </row>
    <row r="11" spans="1:16" ht="10.5">
      <c r="A11" s="6">
        <v>81</v>
      </c>
      <c r="B11" s="7" t="s">
        <v>55</v>
      </c>
      <c r="C11" s="5">
        <v>3083</v>
      </c>
      <c r="D11" s="5">
        <v>5333</v>
      </c>
      <c r="E11" s="5"/>
      <c r="F11" s="5"/>
      <c r="G11" s="5"/>
      <c r="H11" s="5">
        <v>10</v>
      </c>
      <c r="I11" s="5">
        <v>1</v>
      </c>
      <c r="J11" s="5">
        <v>11</v>
      </c>
      <c r="K11" s="5"/>
      <c r="L11" s="5">
        <v>11</v>
      </c>
      <c r="M11" s="5">
        <f t="shared" si="0"/>
        <v>33</v>
      </c>
      <c r="N11" s="5">
        <v>762</v>
      </c>
      <c r="O11" s="5">
        <f t="shared" si="1"/>
        <v>6128</v>
      </c>
      <c r="P11" s="5">
        <f t="shared" si="2"/>
        <v>-3045</v>
      </c>
    </row>
    <row r="12" spans="1:16" ht="10.5">
      <c r="A12" s="4">
        <v>99</v>
      </c>
      <c r="B12" s="3" t="s">
        <v>3</v>
      </c>
      <c r="C12" s="5">
        <v>5961</v>
      </c>
      <c r="D12" s="5">
        <v>3932</v>
      </c>
      <c r="E12" s="5"/>
      <c r="F12" s="5"/>
      <c r="G12" s="5"/>
      <c r="H12" s="5"/>
      <c r="I12" s="5">
        <v>478</v>
      </c>
      <c r="J12" s="5"/>
      <c r="K12" s="5">
        <v>516</v>
      </c>
      <c r="L12" s="5">
        <v>24</v>
      </c>
      <c r="M12" s="5">
        <f t="shared" si="0"/>
        <v>1018</v>
      </c>
      <c r="N12" s="5">
        <v>47</v>
      </c>
      <c r="O12" s="5">
        <f t="shared" si="1"/>
        <v>4997</v>
      </c>
      <c r="P12" s="5">
        <f t="shared" si="2"/>
        <v>964</v>
      </c>
    </row>
    <row r="13" spans="1:16" ht="10.5">
      <c r="A13" s="4">
        <v>107</v>
      </c>
      <c r="B13" s="3" t="s">
        <v>4</v>
      </c>
      <c r="C13" s="5">
        <v>9344</v>
      </c>
      <c r="D13" s="5">
        <v>5397</v>
      </c>
      <c r="E13" s="5"/>
      <c r="F13" s="5"/>
      <c r="G13" s="5"/>
      <c r="H13" s="5">
        <v>14</v>
      </c>
      <c r="I13" s="5">
        <v>1636</v>
      </c>
      <c r="J13" s="5">
        <v>66</v>
      </c>
      <c r="K13" s="5"/>
      <c r="L13" s="5">
        <v>20</v>
      </c>
      <c r="M13" s="5">
        <f t="shared" si="0"/>
        <v>1736</v>
      </c>
      <c r="N13" s="5">
        <v>5</v>
      </c>
      <c r="O13" s="5">
        <f t="shared" si="1"/>
        <v>7138</v>
      </c>
      <c r="P13" s="5">
        <f t="shared" si="2"/>
        <v>2206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35154</v>
      </c>
      <c r="D15" s="5">
        <f t="shared" si="3"/>
        <v>25679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29</v>
      </c>
      <c r="I15" s="5">
        <f t="shared" si="3"/>
        <v>4902</v>
      </c>
      <c r="J15" s="5">
        <f t="shared" si="3"/>
        <v>144</v>
      </c>
      <c r="K15" s="5">
        <f t="shared" si="3"/>
        <v>584</v>
      </c>
      <c r="L15" s="5">
        <f t="shared" si="3"/>
        <v>96</v>
      </c>
      <c r="M15" s="5">
        <f t="shared" si="3"/>
        <v>5755</v>
      </c>
      <c r="N15" s="5">
        <f t="shared" si="3"/>
        <v>970</v>
      </c>
      <c r="O15" s="5">
        <f t="shared" si="3"/>
        <v>32404</v>
      </c>
      <c r="P15" s="5">
        <f t="shared" si="3"/>
        <v>2750</v>
      </c>
    </row>
    <row r="17" spans="1:16" ht="10.5">
      <c r="A17" s="6">
        <v>62</v>
      </c>
      <c r="B17" s="7" t="s">
        <v>5</v>
      </c>
      <c r="C17" s="5"/>
      <c r="D17" s="5">
        <v>4</v>
      </c>
      <c r="E17" s="5"/>
      <c r="F17" s="5"/>
      <c r="G17" s="5"/>
      <c r="H17" s="5"/>
      <c r="I17" s="5"/>
      <c r="J17" s="5"/>
      <c r="K17" s="5">
        <v>2</v>
      </c>
      <c r="L17" s="5"/>
      <c r="M17" s="5">
        <f aca="true" t="shared" si="4" ref="M17:M22">SUM(E17:L17)</f>
        <v>2</v>
      </c>
      <c r="N17" s="5"/>
      <c r="O17" s="5">
        <f aca="true" t="shared" si="5" ref="O17:O22">+D17+M17+N17</f>
        <v>6</v>
      </c>
      <c r="P17" s="5">
        <f aca="true" t="shared" si="6" ref="P17:P22">+C17-O17</f>
        <v>-6</v>
      </c>
    </row>
    <row r="18" spans="1:16" ht="10.5">
      <c r="A18" s="6">
        <v>63</v>
      </c>
      <c r="B18" s="7" t="s">
        <v>39</v>
      </c>
      <c r="C18" s="5">
        <v>16</v>
      </c>
      <c r="D18" s="5">
        <v>18</v>
      </c>
      <c r="E18" s="5"/>
      <c r="F18" s="5"/>
      <c r="G18" s="5"/>
      <c r="H18" s="5"/>
      <c r="I18" s="5">
        <v>3</v>
      </c>
      <c r="J18" s="5">
        <v>7</v>
      </c>
      <c r="K18" s="5">
        <v>11</v>
      </c>
      <c r="L18" s="5"/>
      <c r="M18" s="5">
        <f t="shared" si="4"/>
        <v>21</v>
      </c>
      <c r="N18" s="5"/>
      <c r="O18" s="5">
        <f t="shared" si="5"/>
        <v>39</v>
      </c>
      <c r="P18" s="5">
        <f t="shared" si="6"/>
        <v>-23</v>
      </c>
    </row>
    <row r="19" spans="1:16" ht="10.5">
      <c r="A19" s="6">
        <v>65</v>
      </c>
      <c r="B19" s="7" t="s">
        <v>6</v>
      </c>
      <c r="C19" s="5">
        <v>21</v>
      </c>
      <c r="D19" s="5">
        <v>28</v>
      </c>
      <c r="E19" s="5"/>
      <c r="F19" s="5"/>
      <c r="G19" s="5"/>
      <c r="H19" s="5"/>
      <c r="I19" s="5"/>
      <c r="J19" s="5">
        <v>8</v>
      </c>
      <c r="K19" s="5">
        <v>9</v>
      </c>
      <c r="L19" s="5"/>
      <c r="M19" s="5">
        <f t="shared" si="4"/>
        <v>17</v>
      </c>
      <c r="N19" s="5"/>
      <c r="O19" s="5">
        <f t="shared" si="5"/>
        <v>45</v>
      </c>
      <c r="P19" s="5">
        <f t="shared" si="6"/>
        <v>-24</v>
      </c>
    </row>
    <row r="20" spans="1:16" ht="10.5">
      <c r="A20" s="6">
        <v>68</v>
      </c>
      <c r="B20" s="7" t="s">
        <v>7</v>
      </c>
      <c r="C20" s="5">
        <v>8</v>
      </c>
      <c r="D20" s="5">
        <v>3</v>
      </c>
      <c r="E20" s="5"/>
      <c r="F20" s="5"/>
      <c r="G20" s="5"/>
      <c r="H20" s="5"/>
      <c r="I20" s="5"/>
      <c r="J20" s="5">
        <v>1</v>
      </c>
      <c r="K20" s="5">
        <v>1</v>
      </c>
      <c r="L20" s="5"/>
      <c r="M20" s="5">
        <f t="shared" si="4"/>
        <v>2</v>
      </c>
      <c r="N20" s="5"/>
      <c r="O20" s="5">
        <f t="shared" si="5"/>
        <v>5</v>
      </c>
      <c r="P20" s="5">
        <f t="shared" si="6"/>
        <v>3</v>
      </c>
    </row>
    <row r="21" spans="1:16" ht="10.5">
      <c r="A21" s="6">
        <v>76</v>
      </c>
      <c r="B21" s="7" t="s">
        <v>38</v>
      </c>
      <c r="C21" s="5">
        <v>89</v>
      </c>
      <c r="D21" s="5">
        <v>34</v>
      </c>
      <c r="E21" s="5"/>
      <c r="F21" s="5"/>
      <c r="G21" s="5"/>
      <c r="H21" s="5"/>
      <c r="I21" s="5">
        <v>6</v>
      </c>
      <c r="J21" s="5">
        <v>16</v>
      </c>
      <c r="K21" s="5">
        <v>4</v>
      </c>
      <c r="L21" s="5"/>
      <c r="M21" s="5">
        <f t="shared" si="4"/>
        <v>26</v>
      </c>
      <c r="N21" s="5"/>
      <c r="O21" s="5">
        <f t="shared" si="5"/>
        <v>60</v>
      </c>
      <c r="P21" s="5">
        <f t="shared" si="6"/>
        <v>29</v>
      </c>
    </row>
    <row r="22" spans="1:16" ht="10.5">
      <c r="A22" s="6">
        <v>94</v>
      </c>
      <c r="B22" s="7" t="s">
        <v>8</v>
      </c>
      <c r="C22" s="5">
        <v>2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>
        <f t="shared" si="4"/>
        <v>0</v>
      </c>
      <c r="N22" s="5"/>
      <c r="O22" s="5">
        <f t="shared" si="5"/>
        <v>4</v>
      </c>
      <c r="P22" s="5">
        <f t="shared" si="6"/>
        <v>-2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136</v>
      </c>
      <c r="D24" s="5">
        <f aca="true" t="shared" si="7" ref="D24:P24">SUM(D17:D22)</f>
        <v>91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9</v>
      </c>
      <c r="J24" s="5">
        <f t="shared" si="7"/>
        <v>32</v>
      </c>
      <c r="K24" s="5">
        <f t="shared" si="7"/>
        <v>27</v>
      </c>
      <c r="L24" s="5">
        <f t="shared" si="7"/>
        <v>0</v>
      </c>
      <c r="M24" s="5">
        <f t="shared" si="7"/>
        <v>68</v>
      </c>
      <c r="N24" s="5">
        <f t="shared" si="7"/>
        <v>0</v>
      </c>
      <c r="O24" s="5">
        <f t="shared" si="7"/>
        <v>159</v>
      </c>
      <c r="P24" s="5">
        <f t="shared" si="7"/>
        <v>-23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35290</v>
      </c>
      <c r="D26" s="10">
        <f aca="true" t="shared" si="8" ref="D26:P26">+D15+D24</f>
        <v>25770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29</v>
      </c>
      <c r="I26" s="10">
        <f t="shared" si="8"/>
        <v>4911</v>
      </c>
      <c r="J26" s="10">
        <f t="shared" si="8"/>
        <v>176</v>
      </c>
      <c r="K26" s="10">
        <f t="shared" si="8"/>
        <v>611</v>
      </c>
      <c r="L26" s="10">
        <f t="shared" si="8"/>
        <v>96</v>
      </c>
      <c r="M26" s="10">
        <f t="shared" si="8"/>
        <v>5823</v>
      </c>
      <c r="N26" s="10">
        <f t="shared" si="8"/>
        <v>970</v>
      </c>
      <c r="O26" s="10">
        <f t="shared" si="8"/>
        <v>32563</v>
      </c>
      <c r="P26" s="10">
        <f t="shared" si="8"/>
        <v>2727</v>
      </c>
    </row>
    <row r="27" spans="1:16" s="11" customFormat="1" ht="10.5">
      <c r="A27" s="11" t="str">
        <f>+mayo!A27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  <row r="43" ht="10.5">
      <c r="A43" s="3" t="s">
        <v>54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6312</v>
      </c>
      <c r="D8" s="5">
        <v>3138</v>
      </c>
      <c r="E8" s="5"/>
      <c r="F8" s="5"/>
      <c r="G8" s="5"/>
      <c r="H8" s="5">
        <v>5</v>
      </c>
      <c r="I8" s="5">
        <v>871</v>
      </c>
      <c r="J8" s="5">
        <v>40</v>
      </c>
      <c r="K8" s="5"/>
      <c r="L8" s="5">
        <v>10</v>
      </c>
      <c r="M8" s="5">
        <f aca="true" t="shared" si="0" ref="M8:M13">SUM(E8:L8)</f>
        <v>926</v>
      </c>
      <c r="N8" s="5">
        <v>219</v>
      </c>
      <c r="O8" s="5">
        <f aca="true" t="shared" si="1" ref="O8:O13">+D8+M8+N8</f>
        <v>4283</v>
      </c>
      <c r="P8" s="5">
        <f aca="true" t="shared" si="2" ref="P8:P13">+C8-O8</f>
        <v>2029</v>
      </c>
    </row>
    <row r="9" spans="1:16" ht="10.5">
      <c r="A9" s="4">
        <v>78</v>
      </c>
      <c r="B9" s="3" t="s">
        <v>40</v>
      </c>
      <c r="C9" s="5">
        <v>7335</v>
      </c>
      <c r="D9" s="5">
        <v>4203</v>
      </c>
      <c r="E9" s="5"/>
      <c r="F9" s="5"/>
      <c r="G9" s="5"/>
      <c r="H9" s="5"/>
      <c r="I9" s="5">
        <v>1576</v>
      </c>
      <c r="J9" s="5">
        <v>23</v>
      </c>
      <c r="K9" s="5"/>
      <c r="L9" s="5">
        <v>5</v>
      </c>
      <c r="M9" s="5">
        <f t="shared" si="0"/>
        <v>1604</v>
      </c>
      <c r="N9" s="5"/>
      <c r="O9" s="5">
        <f t="shared" si="1"/>
        <v>5807</v>
      </c>
      <c r="P9" s="5">
        <f t="shared" si="2"/>
        <v>1528</v>
      </c>
    </row>
    <row r="10" spans="1:16" ht="10.5">
      <c r="A10" s="4">
        <v>80</v>
      </c>
      <c r="B10" s="3" t="s">
        <v>2</v>
      </c>
      <c r="C10" s="5">
        <v>765</v>
      </c>
      <c r="D10" s="5">
        <v>578</v>
      </c>
      <c r="E10" s="5"/>
      <c r="F10" s="5"/>
      <c r="G10" s="5"/>
      <c r="H10" s="5"/>
      <c r="I10" s="5">
        <v>126</v>
      </c>
      <c r="J10" s="5"/>
      <c r="K10" s="5">
        <v>107</v>
      </c>
      <c r="L10" s="5">
        <v>6</v>
      </c>
      <c r="M10" s="5">
        <f t="shared" si="0"/>
        <v>239</v>
      </c>
      <c r="N10" s="5">
        <v>2</v>
      </c>
      <c r="O10" s="5">
        <f t="shared" si="1"/>
        <v>819</v>
      </c>
      <c r="P10" s="5">
        <f t="shared" si="2"/>
        <v>-54</v>
      </c>
    </row>
    <row r="11" spans="1:16" ht="10.5">
      <c r="A11" s="6">
        <v>81</v>
      </c>
      <c r="B11" s="7" t="s">
        <v>81</v>
      </c>
      <c r="C11" s="5">
        <v>2676</v>
      </c>
      <c r="D11" s="5">
        <v>3214</v>
      </c>
      <c r="E11" s="5"/>
      <c r="F11" s="5"/>
      <c r="G11" s="5"/>
      <c r="H11" s="5">
        <v>1</v>
      </c>
      <c r="I11" s="5">
        <v>1</v>
      </c>
      <c r="J11" s="5">
        <v>10</v>
      </c>
      <c r="K11" s="5"/>
      <c r="L11" s="5">
        <v>12</v>
      </c>
      <c r="M11" s="5">
        <f t="shared" si="0"/>
        <v>24</v>
      </c>
      <c r="N11" s="5">
        <v>390</v>
      </c>
      <c r="O11" s="5">
        <f t="shared" si="1"/>
        <v>3628</v>
      </c>
      <c r="P11" s="5">
        <f t="shared" si="2"/>
        <v>-952</v>
      </c>
    </row>
    <row r="12" spans="1:16" ht="10.5">
      <c r="A12" s="4">
        <v>99</v>
      </c>
      <c r="B12" s="3" t="s">
        <v>3</v>
      </c>
      <c r="C12" s="5">
        <v>4651</v>
      </c>
      <c r="D12" s="5">
        <v>3255</v>
      </c>
      <c r="E12" s="5"/>
      <c r="F12" s="5"/>
      <c r="G12" s="5"/>
      <c r="H12" s="5"/>
      <c r="I12" s="5">
        <v>561</v>
      </c>
      <c r="J12" s="5"/>
      <c r="K12" s="5">
        <v>1069</v>
      </c>
      <c r="L12" s="5">
        <v>31</v>
      </c>
      <c r="M12" s="5">
        <f t="shared" si="0"/>
        <v>1661</v>
      </c>
      <c r="N12" s="5">
        <v>33</v>
      </c>
      <c r="O12" s="5">
        <f t="shared" si="1"/>
        <v>4949</v>
      </c>
      <c r="P12" s="5">
        <f t="shared" si="2"/>
        <v>-298</v>
      </c>
    </row>
    <row r="13" spans="1:16" ht="10.5">
      <c r="A13" s="4">
        <v>107</v>
      </c>
      <c r="B13" s="3" t="s">
        <v>4</v>
      </c>
      <c r="C13" s="5">
        <v>8062</v>
      </c>
      <c r="D13" s="5">
        <v>3955</v>
      </c>
      <c r="E13" s="5"/>
      <c r="F13" s="5"/>
      <c r="G13" s="5"/>
      <c r="H13" s="5">
        <v>8</v>
      </c>
      <c r="I13" s="5">
        <v>1198</v>
      </c>
      <c r="J13" s="5">
        <v>80</v>
      </c>
      <c r="K13" s="5"/>
      <c r="L13" s="5">
        <v>29</v>
      </c>
      <c r="M13" s="5">
        <f t="shared" si="0"/>
        <v>1315</v>
      </c>
      <c r="N13" s="5">
        <v>24</v>
      </c>
      <c r="O13" s="5">
        <f t="shared" si="1"/>
        <v>5294</v>
      </c>
      <c r="P13" s="5">
        <f t="shared" si="2"/>
        <v>2768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29801</v>
      </c>
      <c r="D15" s="5">
        <f t="shared" si="3"/>
        <v>18343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14</v>
      </c>
      <c r="I15" s="5">
        <f t="shared" si="3"/>
        <v>4333</v>
      </c>
      <c r="J15" s="5">
        <f t="shared" si="3"/>
        <v>153</v>
      </c>
      <c r="K15" s="5">
        <f t="shared" si="3"/>
        <v>1176</v>
      </c>
      <c r="L15" s="5">
        <f t="shared" si="3"/>
        <v>93</v>
      </c>
      <c r="M15" s="5">
        <f t="shared" si="3"/>
        <v>5769</v>
      </c>
      <c r="N15" s="5">
        <f t="shared" si="3"/>
        <v>668</v>
      </c>
      <c r="O15" s="5">
        <f t="shared" si="3"/>
        <v>24780</v>
      </c>
      <c r="P15" s="5">
        <f t="shared" si="3"/>
        <v>5021</v>
      </c>
    </row>
    <row r="17" spans="1:16" ht="10.5">
      <c r="A17" s="6">
        <v>62</v>
      </c>
      <c r="B17" s="7" t="s">
        <v>5</v>
      </c>
      <c r="C17" s="5"/>
      <c r="D17" s="5">
        <v>12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12</v>
      </c>
      <c r="P17" s="5">
        <f aca="true" t="shared" si="6" ref="P17:P22">+C17-O17</f>
        <v>-12</v>
      </c>
    </row>
    <row r="18" spans="1:16" ht="10.5">
      <c r="A18" s="6">
        <v>63</v>
      </c>
      <c r="B18" s="7" t="s">
        <v>39</v>
      </c>
      <c r="C18" s="5">
        <v>32</v>
      </c>
      <c r="D18" s="5">
        <v>16</v>
      </c>
      <c r="E18" s="5"/>
      <c r="F18" s="5"/>
      <c r="G18" s="5"/>
      <c r="H18" s="5"/>
      <c r="I18" s="5">
        <v>1</v>
      </c>
      <c r="J18" s="5">
        <v>9</v>
      </c>
      <c r="K18" s="5">
        <v>6</v>
      </c>
      <c r="L18" s="5"/>
      <c r="M18" s="5">
        <f t="shared" si="4"/>
        <v>16</v>
      </c>
      <c r="N18" s="5"/>
      <c r="O18" s="5">
        <f t="shared" si="5"/>
        <v>32</v>
      </c>
      <c r="P18" s="5">
        <f t="shared" si="6"/>
        <v>0</v>
      </c>
    </row>
    <row r="19" spans="1:16" ht="10.5">
      <c r="A19" s="6">
        <v>65</v>
      </c>
      <c r="B19" s="7" t="s">
        <v>6</v>
      </c>
      <c r="C19" s="5">
        <v>16</v>
      </c>
      <c r="D19" s="5">
        <v>25</v>
      </c>
      <c r="E19" s="5"/>
      <c r="F19" s="5"/>
      <c r="G19" s="5"/>
      <c r="H19" s="5"/>
      <c r="I19" s="5"/>
      <c r="J19" s="5">
        <v>5</v>
      </c>
      <c r="K19" s="5">
        <v>10</v>
      </c>
      <c r="L19" s="5"/>
      <c r="M19" s="5">
        <f t="shared" si="4"/>
        <v>15</v>
      </c>
      <c r="N19" s="5"/>
      <c r="O19" s="5">
        <f t="shared" si="5"/>
        <v>40</v>
      </c>
      <c r="P19" s="5">
        <f t="shared" si="6"/>
        <v>-24</v>
      </c>
    </row>
    <row r="20" spans="1:16" ht="10.5">
      <c r="A20" s="6">
        <v>68</v>
      </c>
      <c r="B20" s="7" t="s">
        <v>7</v>
      </c>
      <c r="C20" s="5">
        <v>3</v>
      </c>
      <c r="D20" s="5"/>
      <c r="E20" s="5"/>
      <c r="F20" s="5"/>
      <c r="G20" s="5"/>
      <c r="H20" s="5"/>
      <c r="I20" s="5"/>
      <c r="J20" s="5">
        <v>1</v>
      </c>
      <c r="K20" s="5">
        <v>1</v>
      </c>
      <c r="L20" s="5"/>
      <c r="M20" s="5">
        <f t="shared" si="4"/>
        <v>2</v>
      </c>
      <c r="N20" s="5"/>
      <c r="O20" s="5">
        <f t="shared" si="5"/>
        <v>2</v>
      </c>
      <c r="P20" s="5">
        <f t="shared" si="6"/>
        <v>1</v>
      </c>
    </row>
    <row r="21" spans="1:16" ht="10.5">
      <c r="A21" s="6">
        <v>76</v>
      </c>
      <c r="B21" s="7" t="s">
        <v>38</v>
      </c>
      <c r="C21" s="5">
        <v>102</v>
      </c>
      <c r="D21" s="5">
        <v>34</v>
      </c>
      <c r="E21" s="5"/>
      <c r="F21" s="5"/>
      <c r="G21" s="5"/>
      <c r="H21" s="5"/>
      <c r="I21" s="5">
        <v>7</v>
      </c>
      <c r="J21" s="5">
        <v>14</v>
      </c>
      <c r="K21" s="5">
        <v>9</v>
      </c>
      <c r="L21" s="5"/>
      <c r="M21" s="5">
        <f t="shared" si="4"/>
        <v>30</v>
      </c>
      <c r="N21" s="5">
        <v>1</v>
      </c>
      <c r="O21" s="5">
        <f t="shared" si="5"/>
        <v>65</v>
      </c>
      <c r="P21" s="5">
        <f t="shared" si="6"/>
        <v>37</v>
      </c>
    </row>
    <row r="22" spans="1:16" ht="10.5">
      <c r="A22" s="6">
        <v>94</v>
      </c>
      <c r="B22" s="7" t="s">
        <v>8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>
        <v>3</v>
      </c>
      <c r="M22" s="5">
        <f t="shared" si="4"/>
        <v>3</v>
      </c>
      <c r="N22" s="5"/>
      <c r="O22" s="5">
        <f t="shared" si="5"/>
        <v>3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156</v>
      </c>
      <c r="D24" s="5">
        <f aca="true" t="shared" si="7" ref="D24:P24">SUM(D17:D22)</f>
        <v>87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8</v>
      </c>
      <c r="J24" s="5">
        <f t="shared" si="7"/>
        <v>29</v>
      </c>
      <c r="K24" s="5">
        <f t="shared" si="7"/>
        <v>26</v>
      </c>
      <c r="L24" s="5">
        <f t="shared" si="7"/>
        <v>3</v>
      </c>
      <c r="M24" s="5">
        <f t="shared" si="7"/>
        <v>66</v>
      </c>
      <c r="N24" s="5">
        <f t="shared" si="7"/>
        <v>1</v>
      </c>
      <c r="O24" s="5">
        <f t="shared" si="7"/>
        <v>154</v>
      </c>
      <c r="P24" s="5">
        <f t="shared" si="7"/>
        <v>2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29957</v>
      </c>
      <c r="D26" s="10">
        <f aca="true" t="shared" si="8" ref="D26:P26">+D15+D24</f>
        <v>18430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14</v>
      </c>
      <c r="I26" s="10">
        <f t="shared" si="8"/>
        <v>4341</v>
      </c>
      <c r="J26" s="10">
        <f t="shared" si="8"/>
        <v>182</v>
      </c>
      <c r="K26" s="10">
        <f t="shared" si="8"/>
        <v>1202</v>
      </c>
      <c r="L26" s="10">
        <f t="shared" si="8"/>
        <v>96</v>
      </c>
      <c r="M26" s="10">
        <f t="shared" si="8"/>
        <v>5835</v>
      </c>
      <c r="N26" s="10">
        <f t="shared" si="8"/>
        <v>669</v>
      </c>
      <c r="O26" s="10">
        <f t="shared" si="8"/>
        <v>24934</v>
      </c>
      <c r="P26" s="10">
        <f t="shared" si="8"/>
        <v>5023</v>
      </c>
    </row>
    <row r="27" spans="1:16" s="11" customFormat="1" ht="10.5">
      <c r="A27" s="11" t="str">
        <f>+junio!A27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2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6087</v>
      </c>
      <c r="D8" s="5">
        <v>2997</v>
      </c>
      <c r="E8" s="5"/>
      <c r="F8" s="5"/>
      <c r="G8" s="5"/>
      <c r="H8" s="5">
        <v>1</v>
      </c>
      <c r="I8" s="5">
        <v>996</v>
      </c>
      <c r="J8" s="5">
        <v>43</v>
      </c>
      <c r="K8" s="5"/>
      <c r="L8" s="5">
        <v>9</v>
      </c>
      <c r="M8" s="5">
        <f aca="true" t="shared" si="0" ref="M8:M13">SUM(E8:L8)</f>
        <v>1049</v>
      </c>
      <c r="N8" s="5">
        <v>191</v>
      </c>
      <c r="O8" s="5">
        <f aca="true" t="shared" si="1" ref="O8:O13">+D8+M8+N8</f>
        <v>4237</v>
      </c>
      <c r="P8" s="5">
        <f aca="true" t="shared" si="2" ref="P8:P13">+C8-O8</f>
        <v>1850</v>
      </c>
    </row>
    <row r="9" spans="1:16" ht="10.5">
      <c r="A9" s="4">
        <v>78</v>
      </c>
      <c r="B9" s="3" t="s">
        <v>40</v>
      </c>
      <c r="C9" s="5">
        <v>7260</v>
      </c>
      <c r="D9" s="5">
        <v>4070</v>
      </c>
      <c r="E9" s="5"/>
      <c r="F9" s="5"/>
      <c r="G9" s="5"/>
      <c r="H9" s="5"/>
      <c r="I9" s="5">
        <v>1697</v>
      </c>
      <c r="J9" s="5">
        <v>29</v>
      </c>
      <c r="K9" s="5"/>
      <c r="L9" s="5"/>
      <c r="M9" s="5">
        <f t="shared" si="0"/>
        <v>1726</v>
      </c>
      <c r="N9" s="5"/>
      <c r="O9" s="5">
        <f t="shared" si="1"/>
        <v>5796</v>
      </c>
      <c r="P9" s="5">
        <f t="shared" si="2"/>
        <v>1464</v>
      </c>
    </row>
    <row r="10" spans="1:16" ht="10.5">
      <c r="A10" s="4">
        <v>80</v>
      </c>
      <c r="B10" s="3" t="s">
        <v>2</v>
      </c>
      <c r="C10" s="5">
        <v>743</v>
      </c>
      <c r="D10" s="5">
        <v>554</v>
      </c>
      <c r="E10" s="5"/>
      <c r="F10" s="5"/>
      <c r="G10" s="5"/>
      <c r="H10" s="5"/>
      <c r="I10" s="5">
        <v>98</v>
      </c>
      <c r="J10" s="5"/>
      <c r="K10" s="5">
        <v>71</v>
      </c>
      <c r="L10" s="5">
        <v>8</v>
      </c>
      <c r="M10" s="5">
        <f t="shared" si="0"/>
        <v>177</v>
      </c>
      <c r="N10" s="5">
        <v>3</v>
      </c>
      <c r="O10" s="5">
        <f t="shared" si="1"/>
        <v>734</v>
      </c>
      <c r="P10" s="5">
        <f t="shared" si="2"/>
        <v>9</v>
      </c>
    </row>
    <row r="11" spans="1:16" ht="10.5">
      <c r="A11" s="6">
        <v>81</v>
      </c>
      <c r="B11" s="7" t="s">
        <v>81</v>
      </c>
      <c r="C11" s="5">
        <v>2327</v>
      </c>
      <c r="D11" s="5">
        <v>3071</v>
      </c>
      <c r="E11" s="5"/>
      <c r="F11" s="5"/>
      <c r="G11" s="5"/>
      <c r="H11" s="5"/>
      <c r="I11" s="5"/>
      <c r="J11" s="5">
        <v>12</v>
      </c>
      <c r="K11" s="5"/>
      <c r="L11" s="5">
        <v>5</v>
      </c>
      <c r="M11" s="5">
        <f t="shared" si="0"/>
        <v>17</v>
      </c>
      <c r="N11" s="5">
        <v>462</v>
      </c>
      <c r="O11" s="5">
        <f t="shared" si="1"/>
        <v>3550</v>
      </c>
      <c r="P11" s="5">
        <f t="shared" si="2"/>
        <v>-1223</v>
      </c>
    </row>
    <row r="12" spans="1:16" ht="10.5">
      <c r="A12" s="4">
        <v>99</v>
      </c>
      <c r="B12" s="3" t="s">
        <v>3</v>
      </c>
      <c r="C12" s="5">
        <v>4425</v>
      </c>
      <c r="D12" s="5">
        <v>3101</v>
      </c>
      <c r="E12" s="5"/>
      <c r="F12" s="5"/>
      <c r="G12" s="5"/>
      <c r="H12" s="5"/>
      <c r="I12" s="5">
        <v>519</v>
      </c>
      <c r="J12" s="5">
        <v>1</v>
      </c>
      <c r="K12" s="5">
        <v>591</v>
      </c>
      <c r="L12" s="5">
        <v>17</v>
      </c>
      <c r="M12" s="5">
        <f t="shared" si="0"/>
        <v>1128</v>
      </c>
      <c r="N12" s="5">
        <v>40</v>
      </c>
      <c r="O12" s="5">
        <f t="shared" si="1"/>
        <v>4269</v>
      </c>
      <c r="P12" s="5">
        <f t="shared" si="2"/>
        <v>156</v>
      </c>
    </row>
    <row r="13" spans="1:16" ht="10.5">
      <c r="A13" s="4">
        <v>107</v>
      </c>
      <c r="B13" s="3" t="s">
        <v>4</v>
      </c>
      <c r="C13" s="5">
        <v>7343</v>
      </c>
      <c r="D13" s="5">
        <v>3930</v>
      </c>
      <c r="E13" s="5"/>
      <c r="F13" s="5"/>
      <c r="G13" s="5"/>
      <c r="H13" s="5">
        <v>6</v>
      </c>
      <c r="I13" s="5">
        <v>1360</v>
      </c>
      <c r="J13" s="5">
        <v>74</v>
      </c>
      <c r="K13" s="5"/>
      <c r="L13" s="5">
        <v>16</v>
      </c>
      <c r="M13" s="5">
        <f t="shared" si="0"/>
        <v>1456</v>
      </c>
      <c r="N13" s="5">
        <v>36</v>
      </c>
      <c r="O13" s="5">
        <f t="shared" si="1"/>
        <v>5422</v>
      </c>
      <c r="P13" s="5">
        <f t="shared" si="2"/>
        <v>1921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28185</v>
      </c>
      <c r="D15" s="5">
        <f t="shared" si="3"/>
        <v>17723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7</v>
      </c>
      <c r="I15" s="5">
        <f t="shared" si="3"/>
        <v>4670</v>
      </c>
      <c r="J15" s="5">
        <f t="shared" si="3"/>
        <v>159</v>
      </c>
      <c r="K15" s="5">
        <f t="shared" si="3"/>
        <v>662</v>
      </c>
      <c r="L15" s="5">
        <f t="shared" si="3"/>
        <v>55</v>
      </c>
      <c r="M15" s="5">
        <f t="shared" si="3"/>
        <v>5553</v>
      </c>
      <c r="N15" s="5">
        <f t="shared" si="3"/>
        <v>732</v>
      </c>
      <c r="O15" s="5">
        <f t="shared" si="3"/>
        <v>24008</v>
      </c>
      <c r="P15" s="5">
        <f t="shared" si="3"/>
        <v>4177</v>
      </c>
    </row>
    <row r="17" spans="1:16" ht="10.5">
      <c r="A17" s="6">
        <v>62</v>
      </c>
      <c r="B17" s="7" t="s">
        <v>5</v>
      </c>
      <c r="C17" s="5"/>
      <c r="D17" s="5">
        <v>2</v>
      </c>
      <c r="E17" s="5"/>
      <c r="F17" s="5"/>
      <c r="G17" s="5"/>
      <c r="H17" s="5"/>
      <c r="I17" s="5"/>
      <c r="J17" s="5"/>
      <c r="K17" s="5">
        <v>1</v>
      </c>
      <c r="L17" s="5"/>
      <c r="M17" s="5">
        <f aca="true" t="shared" si="4" ref="M17:M22">SUM(E17:L17)</f>
        <v>1</v>
      </c>
      <c r="N17" s="5"/>
      <c r="O17" s="5">
        <f aca="true" t="shared" si="5" ref="O17:O22">+D17+M17+N17</f>
        <v>3</v>
      </c>
      <c r="P17" s="5">
        <f aca="true" t="shared" si="6" ref="P17:P22">+C17-O17</f>
        <v>-3</v>
      </c>
    </row>
    <row r="18" spans="1:16" ht="10.5">
      <c r="A18" s="6">
        <v>63</v>
      </c>
      <c r="B18" s="7" t="s">
        <v>39</v>
      </c>
      <c r="C18" s="5">
        <v>12</v>
      </c>
      <c r="D18" s="5">
        <v>6</v>
      </c>
      <c r="E18" s="5"/>
      <c r="F18" s="5"/>
      <c r="G18" s="5"/>
      <c r="H18" s="5"/>
      <c r="I18" s="5">
        <v>2</v>
      </c>
      <c r="J18" s="5">
        <v>15</v>
      </c>
      <c r="K18" s="5">
        <v>2</v>
      </c>
      <c r="L18" s="5"/>
      <c r="M18" s="5">
        <f t="shared" si="4"/>
        <v>19</v>
      </c>
      <c r="N18" s="5"/>
      <c r="O18" s="5">
        <f t="shared" si="5"/>
        <v>25</v>
      </c>
      <c r="P18" s="5">
        <f t="shared" si="6"/>
        <v>-13</v>
      </c>
    </row>
    <row r="19" spans="1:16" ht="10.5">
      <c r="A19" s="6">
        <v>65</v>
      </c>
      <c r="B19" s="7" t="s">
        <v>6</v>
      </c>
      <c r="C19" s="5">
        <v>17</v>
      </c>
      <c r="D19" s="5">
        <v>14</v>
      </c>
      <c r="E19" s="5"/>
      <c r="F19" s="5"/>
      <c r="G19" s="5"/>
      <c r="H19" s="5"/>
      <c r="I19" s="5">
        <v>5</v>
      </c>
      <c r="J19" s="5">
        <v>3</v>
      </c>
      <c r="K19" s="5">
        <v>18</v>
      </c>
      <c r="L19" s="5"/>
      <c r="M19" s="5">
        <f t="shared" si="4"/>
        <v>26</v>
      </c>
      <c r="N19" s="5"/>
      <c r="O19" s="5">
        <f t="shared" si="5"/>
        <v>40</v>
      </c>
      <c r="P19" s="5">
        <f t="shared" si="6"/>
        <v>-23</v>
      </c>
    </row>
    <row r="20" spans="1:16" ht="10.5">
      <c r="A20" s="6">
        <v>68</v>
      </c>
      <c r="B20" s="7" t="s">
        <v>7</v>
      </c>
      <c r="C20" s="5">
        <v>5</v>
      </c>
      <c r="D20" s="5">
        <v>3</v>
      </c>
      <c r="E20" s="5"/>
      <c r="F20" s="5"/>
      <c r="G20" s="5"/>
      <c r="H20" s="5"/>
      <c r="I20" s="5"/>
      <c r="J20" s="5">
        <v>1</v>
      </c>
      <c r="K20" s="5">
        <v>1</v>
      </c>
      <c r="L20" s="5"/>
      <c r="M20" s="5">
        <f t="shared" si="4"/>
        <v>2</v>
      </c>
      <c r="N20" s="5"/>
      <c r="O20" s="5">
        <f t="shared" si="5"/>
        <v>5</v>
      </c>
      <c r="P20" s="5">
        <f t="shared" si="6"/>
        <v>0</v>
      </c>
    </row>
    <row r="21" spans="1:16" ht="10.5">
      <c r="A21" s="6">
        <v>76</v>
      </c>
      <c r="B21" s="7" t="s">
        <v>38</v>
      </c>
      <c r="C21" s="5">
        <v>103</v>
      </c>
      <c r="D21" s="5">
        <v>28</v>
      </c>
      <c r="E21" s="5"/>
      <c r="F21" s="5"/>
      <c r="G21" s="5"/>
      <c r="H21" s="5"/>
      <c r="I21" s="5">
        <v>1</v>
      </c>
      <c r="J21" s="5">
        <v>29</v>
      </c>
      <c r="K21" s="5">
        <v>7</v>
      </c>
      <c r="L21" s="5"/>
      <c r="M21" s="5">
        <f t="shared" si="4"/>
        <v>37</v>
      </c>
      <c r="N21" s="5">
        <v>2</v>
      </c>
      <c r="O21" s="5">
        <f t="shared" si="5"/>
        <v>67</v>
      </c>
      <c r="P21" s="5">
        <f t="shared" si="6"/>
        <v>36</v>
      </c>
    </row>
    <row r="22" spans="1:16" ht="10.5">
      <c r="A22" s="6">
        <v>94</v>
      </c>
      <c r="B22" s="7" t="s">
        <v>8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>
        <v>1</v>
      </c>
      <c r="M22" s="5">
        <f t="shared" si="4"/>
        <v>1</v>
      </c>
      <c r="N22" s="5"/>
      <c r="O22" s="5">
        <f t="shared" si="5"/>
        <v>1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138</v>
      </c>
      <c r="D24" s="5">
        <f aca="true" t="shared" si="7" ref="D24:P24">SUM(D17:D22)</f>
        <v>53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8</v>
      </c>
      <c r="J24" s="5">
        <f t="shared" si="7"/>
        <v>48</v>
      </c>
      <c r="K24" s="5">
        <f t="shared" si="7"/>
        <v>29</v>
      </c>
      <c r="L24" s="5">
        <f t="shared" si="7"/>
        <v>1</v>
      </c>
      <c r="M24" s="5">
        <f t="shared" si="7"/>
        <v>86</v>
      </c>
      <c r="N24" s="5">
        <f t="shared" si="7"/>
        <v>2</v>
      </c>
      <c r="O24" s="5">
        <f t="shared" si="7"/>
        <v>141</v>
      </c>
      <c r="P24" s="5">
        <f t="shared" si="7"/>
        <v>-3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28323</v>
      </c>
      <c r="D26" s="10">
        <f aca="true" t="shared" si="8" ref="D26:P26">+D15+D24</f>
        <v>17776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7</v>
      </c>
      <c r="I26" s="10">
        <f t="shared" si="8"/>
        <v>4678</v>
      </c>
      <c r="J26" s="10">
        <f t="shared" si="8"/>
        <v>207</v>
      </c>
      <c r="K26" s="10">
        <f t="shared" si="8"/>
        <v>691</v>
      </c>
      <c r="L26" s="10">
        <f t="shared" si="8"/>
        <v>56</v>
      </c>
      <c r="M26" s="10">
        <f t="shared" si="8"/>
        <v>5639</v>
      </c>
      <c r="N26" s="10">
        <f t="shared" si="8"/>
        <v>734</v>
      </c>
      <c r="O26" s="10">
        <f t="shared" si="8"/>
        <v>24149</v>
      </c>
      <c r="P26" s="10">
        <f t="shared" si="8"/>
        <v>4174</v>
      </c>
    </row>
    <row r="27" spans="1:16" s="11" customFormat="1" ht="10.5">
      <c r="A27" s="11" t="str">
        <f>+julio!A27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13 M17:M2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6017</v>
      </c>
      <c r="D8" s="5">
        <v>3249</v>
      </c>
      <c r="E8" s="5"/>
      <c r="F8" s="5"/>
      <c r="G8" s="5"/>
      <c r="H8" s="5">
        <v>1</v>
      </c>
      <c r="I8" s="5">
        <v>823</v>
      </c>
      <c r="J8" s="5">
        <v>66</v>
      </c>
      <c r="K8" s="5"/>
      <c r="L8" s="5">
        <v>13</v>
      </c>
      <c r="M8" s="5">
        <f aca="true" t="shared" si="0" ref="M8:M13">SUM(E8:L8)</f>
        <v>903</v>
      </c>
      <c r="N8" s="5">
        <v>213</v>
      </c>
      <c r="O8" s="5">
        <f aca="true" t="shared" si="1" ref="O8:O13">+D8+M8+N8</f>
        <v>4365</v>
      </c>
      <c r="P8" s="5">
        <f aca="true" t="shared" si="2" ref="P8:P13">+C8-O8</f>
        <v>1652</v>
      </c>
    </row>
    <row r="9" spans="1:16" ht="10.5">
      <c r="A9" s="4">
        <v>78</v>
      </c>
      <c r="B9" s="3" t="s">
        <v>40</v>
      </c>
      <c r="C9" s="5">
        <v>7272</v>
      </c>
      <c r="D9" s="5">
        <v>4100</v>
      </c>
      <c r="E9" s="5"/>
      <c r="F9" s="5"/>
      <c r="G9" s="5"/>
      <c r="H9" s="5">
        <v>2</v>
      </c>
      <c r="I9" s="5">
        <v>1750</v>
      </c>
      <c r="J9" s="5">
        <v>32</v>
      </c>
      <c r="K9" s="5"/>
      <c r="L9" s="5">
        <v>7</v>
      </c>
      <c r="M9" s="5">
        <f t="shared" si="0"/>
        <v>1791</v>
      </c>
      <c r="N9" s="5">
        <v>1</v>
      </c>
      <c r="O9" s="5">
        <f t="shared" si="1"/>
        <v>5892</v>
      </c>
      <c r="P9" s="5">
        <f t="shared" si="2"/>
        <v>1380</v>
      </c>
    </row>
    <row r="10" spans="1:16" ht="10.5">
      <c r="A10" s="4">
        <v>80</v>
      </c>
      <c r="B10" s="3" t="s">
        <v>2</v>
      </c>
      <c r="C10" s="5">
        <v>714</v>
      </c>
      <c r="D10" s="5">
        <v>505</v>
      </c>
      <c r="E10" s="5"/>
      <c r="F10" s="5"/>
      <c r="G10" s="5"/>
      <c r="H10" s="5"/>
      <c r="I10" s="5">
        <v>112</v>
      </c>
      <c r="J10" s="5"/>
      <c r="K10" s="5">
        <v>59</v>
      </c>
      <c r="L10" s="5">
        <v>6</v>
      </c>
      <c r="M10" s="5">
        <f t="shared" si="0"/>
        <v>177</v>
      </c>
      <c r="N10" s="5">
        <v>7</v>
      </c>
      <c r="O10" s="5">
        <f t="shared" si="1"/>
        <v>689</v>
      </c>
      <c r="P10" s="5">
        <f t="shared" si="2"/>
        <v>25</v>
      </c>
    </row>
    <row r="11" spans="1:16" ht="10.5">
      <c r="A11" s="6">
        <v>81</v>
      </c>
      <c r="B11" s="7" t="s">
        <v>81</v>
      </c>
      <c r="C11" s="5">
        <v>2228</v>
      </c>
      <c r="D11" s="5">
        <v>3055</v>
      </c>
      <c r="E11" s="5"/>
      <c r="F11" s="5"/>
      <c r="G11" s="5"/>
      <c r="H11" s="5">
        <v>1</v>
      </c>
      <c r="I11" s="5"/>
      <c r="J11" s="5">
        <v>13</v>
      </c>
      <c r="K11" s="5"/>
      <c r="L11" s="5">
        <v>5</v>
      </c>
      <c r="M11" s="5">
        <f t="shared" si="0"/>
        <v>19</v>
      </c>
      <c r="N11" s="5">
        <v>550</v>
      </c>
      <c r="O11" s="5">
        <f t="shared" si="1"/>
        <v>3624</v>
      </c>
      <c r="P11" s="5">
        <f t="shared" si="2"/>
        <v>-1396</v>
      </c>
    </row>
    <row r="12" spans="1:16" ht="10.5">
      <c r="A12" s="4">
        <v>99</v>
      </c>
      <c r="B12" s="3" t="s">
        <v>3</v>
      </c>
      <c r="C12" s="5">
        <v>4283</v>
      </c>
      <c r="D12" s="5">
        <v>2886</v>
      </c>
      <c r="E12" s="5"/>
      <c r="F12" s="5"/>
      <c r="G12" s="5"/>
      <c r="H12" s="5"/>
      <c r="I12" s="5">
        <v>506</v>
      </c>
      <c r="J12" s="5"/>
      <c r="K12" s="5">
        <v>525</v>
      </c>
      <c r="L12" s="5">
        <v>66</v>
      </c>
      <c r="M12" s="5">
        <f t="shared" si="0"/>
        <v>1097</v>
      </c>
      <c r="N12" s="5">
        <v>34</v>
      </c>
      <c r="O12" s="5">
        <f t="shared" si="1"/>
        <v>4017</v>
      </c>
      <c r="P12" s="5">
        <f t="shared" si="2"/>
        <v>266</v>
      </c>
    </row>
    <row r="13" spans="1:16" ht="10.5">
      <c r="A13" s="4">
        <v>107</v>
      </c>
      <c r="B13" s="3" t="s">
        <v>4</v>
      </c>
      <c r="C13" s="5">
        <v>7231</v>
      </c>
      <c r="D13" s="5">
        <v>3948</v>
      </c>
      <c r="E13" s="5"/>
      <c r="F13" s="5"/>
      <c r="G13" s="5"/>
      <c r="H13" s="5">
        <v>6</v>
      </c>
      <c r="I13" s="5">
        <v>1536</v>
      </c>
      <c r="J13" s="5">
        <v>85</v>
      </c>
      <c r="K13" s="5"/>
      <c r="L13" s="5">
        <v>24</v>
      </c>
      <c r="M13" s="5">
        <f t="shared" si="0"/>
        <v>1651</v>
      </c>
      <c r="N13" s="5">
        <v>33</v>
      </c>
      <c r="O13" s="5">
        <f t="shared" si="1"/>
        <v>5632</v>
      </c>
      <c r="P13" s="5">
        <f t="shared" si="2"/>
        <v>1599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27745</v>
      </c>
      <c r="D15" s="5">
        <f t="shared" si="3"/>
        <v>17743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10</v>
      </c>
      <c r="I15" s="5">
        <f t="shared" si="3"/>
        <v>4727</v>
      </c>
      <c r="J15" s="5">
        <f t="shared" si="3"/>
        <v>196</v>
      </c>
      <c r="K15" s="5">
        <f t="shared" si="3"/>
        <v>584</v>
      </c>
      <c r="L15" s="5">
        <f t="shared" si="3"/>
        <v>121</v>
      </c>
      <c r="M15" s="5">
        <f t="shared" si="3"/>
        <v>5638</v>
      </c>
      <c r="N15" s="5">
        <f t="shared" si="3"/>
        <v>838</v>
      </c>
      <c r="O15" s="5">
        <f t="shared" si="3"/>
        <v>24219</v>
      </c>
      <c r="P15" s="5">
        <f t="shared" si="3"/>
        <v>3526</v>
      </c>
    </row>
    <row r="17" spans="1:16" ht="10.5">
      <c r="A17" s="6">
        <v>62</v>
      </c>
      <c r="B17" s="7" t="s">
        <v>5</v>
      </c>
      <c r="C17" s="5"/>
      <c r="D17" s="5">
        <v>2</v>
      </c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2</v>
      </c>
      <c r="P17" s="5">
        <f aca="true" t="shared" si="6" ref="P17:P22">+C17-O17</f>
        <v>-2</v>
      </c>
    </row>
    <row r="18" spans="1:16" ht="10.5">
      <c r="A18" s="6">
        <v>63</v>
      </c>
      <c r="B18" s="7" t="s">
        <v>39</v>
      </c>
      <c r="C18" s="5">
        <v>18</v>
      </c>
      <c r="D18" s="5">
        <v>15</v>
      </c>
      <c r="E18" s="5"/>
      <c r="F18" s="5"/>
      <c r="G18" s="5"/>
      <c r="H18" s="5"/>
      <c r="I18" s="5">
        <v>5</v>
      </c>
      <c r="J18" s="5">
        <v>16</v>
      </c>
      <c r="K18" s="5">
        <v>4</v>
      </c>
      <c r="L18" s="5"/>
      <c r="M18" s="5">
        <f t="shared" si="4"/>
        <v>25</v>
      </c>
      <c r="N18" s="5"/>
      <c r="O18" s="5">
        <f t="shared" si="5"/>
        <v>40</v>
      </c>
      <c r="P18" s="5">
        <f t="shared" si="6"/>
        <v>-22</v>
      </c>
    </row>
    <row r="19" spans="1:16" ht="10.5">
      <c r="A19" s="6">
        <v>65</v>
      </c>
      <c r="B19" s="7" t="s">
        <v>6</v>
      </c>
      <c r="C19" s="5">
        <v>15</v>
      </c>
      <c r="D19" s="5">
        <v>14</v>
      </c>
      <c r="E19" s="5"/>
      <c r="F19" s="5"/>
      <c r="G19" s="5"/>
      <c r="H19" s="5"/>
      <c r="I19" s="5">
        <v>8</v>
      </c>
      <c r="J19" s="5">
        <v>10</v>
      </c>
      <c r="K19" s="5">
        <v>5</v>
      </c>
      <c r="L19" s="5"/>
      <c r="M19" s="5">
        <f t="shared" si="4"/>
        <v>23</v>
      </c>
      <c r="N19" s="5"/>
      <c r="O19" s="5">
        <f t="shared" si="5"/>
        <v>37</v>
      </c>
      <c r="P19" s="5">
        <f t="shared" si="6"/>
        <v>-22</v>
      </c>
    </row>
    <row r="20" spans="1:16" ht="10.5">
      <c r="A20" s="6">
        <v>68</v>
      </c>
      <c r="B20" s="7" t="s">
        <v>7</v>
      </c>
      <c r="C20" s="5">
        <v>3</v>
      </c>
      <c r="D20" s="5">
        <v>12</v>
      </c>
      <c r="E20" s="5"/>
      <c r="F20" s="5"/>
      <c r="G20" s="5"/>
      <c r="H20" s="5"/>
      <c r="I20" s="5"/>
      <c r="J20" s="5"/>
      <c r="K20" s="5"/>
      <c r="L20" s="5"/>
      <c r="M20" s="5">
        <f t="shared" si="4"/>
        <v>0</v>
      </c>
      <c r="N20" s="5"/>
      <c r="O20" s="5">
        <f t="shared" si="5"/>
        <v>12</v>
      </c>
      <c r="P20" s="5">
        <f t="shared" si="6"/>
        <v>-9</v>
      </c>
    </row>
    <row r="21" spans="1:16" ht="10.5">
      <c r="A21" s="6">
        <v>76</v>
      </c>
      <c r="B21" s="7" t="s">
        <v>38</v>
      </c>
      <c r="C21" s="5">
        <v>51</v>
      </c>
      <c r="D21" s="5">
        <v>23</v>
      </c>
      <c r="E21" s="5"/>
      <c r="F21" s="5"/>
      <c r="G21" s="5"/>
      <c r="H21" s="5"/>
      <c r="I21" s="5">
        <v>11</v>
      </c>
      <c r="J21" s="5">
        <v>12</v>
      </c>
      <c r="K21" s="5">
        <v>8</v>
      </c>
      <c r="L21" s="5"/>
      <c r="M21" s="5">
        <f t="shared" si="4"/>
        <v>31</v>
      </c>
      <c r="N21" s="5"/>
      <c r="O21" s="5">
        <f t="shared" si="5"/>
        <v>54</v>
      </c>
      <c r="P21" s="5">
        <f t="shared" si="6"/>
        <v>-3</v>
      </c>
    </row>
    <row r="22" spans="1:16" ht="10.5">
      <c r="A22" s="6">
        <v>94</v>
      </c>
      <c r="B22" s="7" t="s">
        <v>8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>
        <v>3</v>
      </c>
      <c r="M22" s="5">
        <f t="shared" si="4"/>
        <v>3</v>
      </c>
      <c r="N22" s="5"/>
      <c r="O22" s="5">
        <f t="shared" si="5"/>
        <v>3</v>
      </c>
      <c r="P22" s="5">
        <f t="shared" si="6"/>
        <v>0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90</v>
      </c>
      <c r="D24" s="5">
        <f aca="true" t="shared" si="7" ref="D24:N24">SUM(D17:D22)</f>
        <v>66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24</v>
      </c>
      <c r="J24" s="5">
        <f t="shared" si="7"/>
        <v>38</v>
      </c>
      <c r="K24" s="5">
        <f t="shared" si="7"/>
        <v>17</v>
      </c>
      <c r="L24" s="5">
        <f t="shared" si="7"/>
        <v>3</v>
      </c>
      <c r="M24" s="5">
        <f t="shared" si="7"/>
        <v>82</v>
      </c>
      <c r="N24" s="5">
        <f t="shared" si="7"/>
        <v>0</v>
      </c>
      <c r="O24" s="5">
        <f>SUM(O17:O22)</f>
        <v>148</v>
      </c>
      <c r="P24" s="5">
        <f>SUM(P17:P22)</f>
        <v>-58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27835</v>
      </c>
      <c r="D26" s="10">
        <f aca="true" t="shared" si="8" ref="D26:N26">+D15+D24</f>
        <v>17809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10</v>
      </c>
      <c r="I26" s="10">
        <f t="shared" si="8"/>
        <v>4751</v>
      </c>
      <c r="J26" s="10">
        <f t="shared" si="8"/>
        <v>234</v>
      </c>
      <c r="K26" s="10">
        <f t="shared" si="8"/>
        <v>601</v>
      </c>
      <c r="L26" s="10">
        <f t="shared" si="8"/>
        <v>124</v>
      </c>
      <c r="M26" s="10">
        <f t="shared" si="8"/>
        <v>5720</v>
      </c>
      <c r="N26" s="10">
        <f t="shared" si="8"/>
        <v>838</v>
      </c>
      <c r="O26" s="10">
        <f>+O15+O24</f>
        <v>24367</v>
      </c>
      <c r="P26" s="10">
        <f>+P15+P24</f>
        <v>3468</v>
      </c>
    </row>
    <row r="27" spans="1:16" s="11" customFormat="1" ht="10.5">
      <c r="A27" s="11" t="str">
        <f>+agosto!A27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ignoredErrors>
    <ignoredError sqref="M8:M13 M17:M2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6" ht="10.5">
      <c r="A5" s="25"/>
      <c r="B5" s="25"/>
      <c r="C5" s="25"/>
      <c r="D5" s="25"/>
      <c r="E5" s="33" t="s">
        <v>11</v>
      </c>
      <c r="F5" s="33"/>
      <c r="G5" s="33"/>
      <c r="H5" s="33"/>
      <c r="I5" s="33"/>
      <c r="J5" s="33"/>
      <c r="K5" s="33"/>
      <c r="L5" s="33"/>
      <c r="M5" s="29" t="s">
        <v>11</v>
      </c>
      <c r="N5" s="29" t="s">
        <v>37</v>
      </c>
      <c r="O5" s="29" t="s">
        <v>50</v>
      </c>
      <c r="P5" s="29" t="s">
        <v>51</v>
      </c>
    </row>
    <row r="6" spans="1:16" ht="10.5" customHeight="1">
      <c r="A6" s="30" t="s">
        <v>0</v>
      </c>
      <c r="B6" s="30" t="s">
        <v>9</v>
      </c>
      <c r="C6" s="30" t="s">
        <v>10</v>
      </c>
      <c r="D6" s="30" t="s">
        <v>36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17</v>
      </c>
      <c r="J6" s="30" t="s">
        <v>16</v>
      </c>
      <c r="K6" s="30" t="s">
        <v>18</v>
      </c>
      <c r="L6" s="30" t="s">
        <v>19</v>
      </c>
      <c r="M6" s="30"/>
      <c r="N6" s="30"/>
      <c r="O6" s="30"/>
      <c r="P6" s="30"/>
    </row>
    <row r="7" spans="1:16" ht="11.2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0.5">
      <c r="A8" s="4">
        <v>67</v>
      </c>
      <c r="B8" s="3" t="s">
        <v>1</v>
      </c>
      <c r="C8" s="5">
        <v>6565</v>
      </c>
      <c r="D8" s="5">
        <v>3395</v>
      </c>
      <c r="E8" s="5"/>
      <c r="F8" s="5"/>
      <c r="G8" s="5"/>
      <c r="H8" s="5">
        <v>4</v>
      </c>
      <c r="I8" s="5">
        <v>856</v>
      </c>
      <c r="J8" s="5">
        <v>43</v>
      </c>
      <c r="K8" s="5"/>
      <c r="L8" s="5">
        <v>23</v>
      </c>
      <c r="M8" s="5">
        <f aca="true" t="shared" si="0" ref="M8:M13">SUM(E8:L8)</f>
        <v>926</v>
      </c>
      <c r="N8" s="5">
        <v>197</v>
      </c>
      <c r="O8" s="5">
        <f aca="true" t="shared" si="1" ref="O8:O13">+D8+M8+N8</f>
        <v>4518</v>
      </c>
      <c r="P8" s="5">
        <f aca="true" t="shared" si="2" ref="P8:P13">+C8-O8</f>
        <v>2047</v>
      </c>
    </row>
    <row r="9" spans="1:16" ht="10.5">
      <c r="A9" s="4">
        <v>78</v>
      </c>
      <c r="B9" s="3" t="s">
        <v>40</v>
      </c>
      <c r="C9" s="5">
        <v>7484</v>
      </c>
      <c r="D9" s="5">
        <v>4440</v>
      </c>
      <c r="E9" s="5"/>
      <c r="F9" s="5"/>
      <c r="G9" s="5"/>
      <c r="H9" s="5">
        <v>3</v>
      </c>
      <c r="I9" s="5">
        <v>1306</v>
      </c>
      <c r="J9" s="5">
        <v>40</v>
      </c>
      <c r="K9" s="5"/>
      <c r="L9" s="5">
        <v>4</v>
      </c>
      <c r="M9" s="5">
        <f t="shared" si="0"/>
        <v>1353</v>
      </c>
      <c r="N9" s="5"/>
      <c r="O9" s="5">
        <f t="shared" si="1"/>
        <v>5793</v>
      </c>
      <c r="P9" s="5">
        <f t="shared" si="2"/>
        <v>1691</v>
      </c>
    </row>
    <row r="10" spans="1:16" ht="10.5">
      <c r="A10" s="4">
        <v>80</v>
      </c>
      <c r="B10" s="3" t="s">
        <v>2</v>
      </c>
      <c r="C10" s="5">
        <v>819</v>
      </c>
      <c r="D10" s="5">
        <v>484</v>
      </c>
      <c r="E10" s="5"/>
      <c r="F10" s="5"/>
      <c r="G10" s="5"/>
      <c r="H10" s="5"/>
      <c r="I10" s="5">
        <v>103</v>
      </c>
      <c r="J10" s="5"/>
      <c r="K10" s="5">
        <v>78</v>
      </c>
      <c r="L10" s="5">
        <v>1</v>
      </c>
      <c r="M10" s="5">
        <f t="shared" si="0"/>
        <v>182</v>
      </c>
      <c r="N10" s="5">
        <v>1</v>
      </c>
      <c r="O10" s="5">
        <f t="shared" si="1"/>
        <v>667</v>
      </c>
      <c r="P10" s="5">
        <f t="shared" si="2"/>
        <v>152</v>
      </c>
    </row>
    <row r="11" spans="1:16" ht="10.5">
      <c r="A11" s="6">
        <v>81</v>
      </c>
      <c r="B11" s="7" t="s">
        <v>81</v>
      </c>
      <c r="C11" s="5">
        <v>2693</v>
      </c>
      <c r="D11" s="5">
        <v>3241</v>
      </c>
      <c r="E11" s="5"/>
      <c r="F11" s="5"/>
      <c r="G11" s="5"/>
      <c r="H11" s="5"/>
      <c r="I11" s="5"/>
      <c r="J11" s="5">
        <v>13</v>
      </c>
      <c r="K11" s="5"/>
      <c r="L11" s="5">
        <v>1</v>
      </c>
      <c r="M11" s="5">
        <f t="shared" si="0"/>
        <v>14</v>
      </c>
      <c r="N11" s="5">
        <v>629</v>
      </c>
      <c r="O11" s="5">
        <f t="shared" si="1"/>
        <v>3884</v>
      </c>
      <c r="P11" s="5">
        <f t="shared" si="2"/>
        <v>-1191</v>
      </c>
    </row>
    <row r="12" spans="1:16" ht="10.5">
      <c r="A12" s="4">
        <v>99</v>
      </c>
      <c r="B12" s="3" t="s">
        <v>3</v>
      </c>
      <c r="C12" s="5">
        <v>4878</v>
      </c>
      <c r="D12" s="5">
        <v>3066</v>
      </c>
      <c r="E12" s="5"/>
      <c r="F12" s="5"/>
      <c r="G12" s="5"/>
      <c r="H12" s="5"/>
      <c r="I12" s="5">
        <v>483</v>
      </c>
      <c r="J12" s="5"/>
      <c r="K12" s="5">
        <v>695</v>
      </c>
      <c r="L12" s="5">
        <v>26</v>
      </c>
      <c r="M12" s="5">
        <f t="shared" si="0"/>
        <v>1204</v>
      </c>
      <c r="N12" s="5">
        <v>27</v>
      </c>
      <c r="O12" s="5">
        <f t="shared" si="1"/>
        <v>4297</v>
      </c>
      <c r="P12" s="5">
        <f t="shared" si="2"/>
        <v>581</v>
      </c>
    </row>
    <row r="13" spans="1:16" ht="10.5">
      <c r="A13" s="4">
        <v>107</v>
      </c>
      <c r="B13" s="3" t="s">
        <v>4</v>
      </c>
      <c r="C13" s="5">
        <v>7641</v>
      </c>
      <c r="D13" s="5">
        <v>4259</v>
      </c>
      <c r="E13" s="5"/>
      <c r="F13" s="5"/>
      <c r="G13" s="5"/>
      <c r="H13" s="5">
        <v>18</v>
      </c>
      <c r="I13" s="5">
        <v>1543</v>
      </c>
      <c r="J13" s="5">
        <v>82</v>
      </c>
      <c r="K13" s="5"/>
      <c r="L13" s="5">
        <v>12</v>
      </c>
      <c r="M13" s="5">
        <f t="shared" si="0"/>
        <v>1655</v>
      </c>
      <c r="N13" s="5">
        <v>26</v>
      </c>
      <c r="O13" s="5">
        <f t="shared" si="1"/>
        <v>5940</v>
      </c>
      <c r="P13" s="5">
        <f t="shared" si="2"/>
        <v>1701</v>
      </c>
    </row>
    <row r="14" spans="1:16" ht="10.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0.5">
      <c r="B15" s="3" t="s">
        <v>20</v>
      </c>
      <c r="C15" s="5">
        <f aca="true" t="shared" si="3" ref="C15:P15">SUM(C8:C13)</f>
        <v>30080</v>
      </c>
      <c r="D15" s="5">
        <f t="shared" si="3"/>
        <v>18885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25</v>
      </c>
      <c r="I15" s="5">
        <f t="shared" si="3"/>
        <v>4291</v>
      </c>
      <c r="J15" s="5">
        <f t="shared" si="3"/>
        <v>178</v>
      </c>
      <c r="K15" s="5">
        <f t="shared" si="3"/>
        <v>773</v>
      </c>
      <c r="L15" s="5">
        <f t="shared" si="3"/>
        <v>67</v>
      </c>
      <c r="M15" s="5">
        <f t="shared" si="3"/>
        <v>5334</v>
      </c>
      <c r="N15" s="5">
        <f t="shared" si="3"/>
        <v>880</v>
      </c>
      <c r="O15" s="5">
        <f t="shared" si="3"/>
        <v>25099</v>
      </c>
      <c r="P15" s="5">
        <f t="shared" si="3"/>
        <v>4981</v>
      </c>
    </row>
    <row r="17" spans="1:16" ht="10.5">
      <c r="A17" s="6">
        <v>62</v>
      </c>
      <c r="B17" s="7" t="s">
        <v>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aca="true" t="shared" si="4" ref="M17:M22">SUM(E17:L17)</f>
        <v>0</v>
      </c>
      <c r="N17" s="5"/>
      <c r="O17" s="5">
        <f aca="true" t="shared" si="5" ref="O17:O22">+D17+M17+N17</f>
        <v>0</v>
      </c>
      <c r="P17" s="5">
        <f aca="true" t="shared" si="6" ref="P17:P22">+C17-O17</f>
        <v>0</v>
      </c>
    </row>
    <row r="18" spans="1:16" ht="10.5">
      <c r="A18" s="6">
        <v>63</v>
      </c>
      <c r="B18" s="7" t="s">
        <v>39</v>
      </c>
      <c r="C18" s="5">
        <v>11</v>
      </c>
      <c r="D18" s="5">
        <v>14</v>
      </c>
      <c r="E18" s="5"/>
      <c r="F18" s="5"/>
      <c r="G18" s="5"/>
      <c r="H18" s="5"/>
      <c r="I18" s="5">
        <v>7</v>
      </c>
      <c r="J18" s="5">
        <v>10</v>
      </c>
      <c r="K18" s="5">
        <v>4</v>
      </c>
      <c r="L18" s="5"/>
      <c r="M18" s="5">
        <f t="shared" si="4"/>
        <v>21</v>
      </c>
      <c r="N18" s="5"/>
      <c r="O18" s="5">
        <f t="shared" si="5"/>
        <v>35</v>
      </c>
      <c r="P18" s="5">
        <f t="shared" si="6"/>
        <v>-24</v>
      </c>
    </row>
    <row r="19" spans="1:16" ht="10.5">
      <c r="A19" s="6">
        <v>65</v>
      </c>
      <c r="B19" s="7" t="s">
        <v>6</v>
      </c>
      <c r="C19" s="5">
        <v>13</v>
      </c>
      <c r="D19" s="5">
        <v>23</v>
      </c>
      <c r="E19" s="5"/>
      <c r="F19" s="5"/>
      <c r="G19" s="5"/>
      <c r="H19" s="5"/>
      <c r="I19" s="5"/>
      <c r="J19" s="5">
        <v>7</v>
      </c>
      <c r="K19" s="5">
        <v>15</v>
      </c>
      <c r="L19" s="5"/>
      <c r="M19" s="5">
        <f t="shared" si="4"/>
        <v>22</v>
      </c>
      <c r="N19" s="5"/>
      <c r="O19" s="5">
        <f t="shared" si="5"/>
        <v>45</v>
      </c>
      <c r="P19" s="5">
        <f t="shared" si="6"/>
        <v>-32</v>
      </c>
    </row>
    <row r="20" spans="1:16" ht="10.5">
      <c r="A20" s="6">
        <v>68</v>
      </c>
      <c r="B20" s="7" t="s">
        <v>7</v>
      </c>
      <c r="C20" s="5"/>
      <c r="D20" s="5">
        <v>17</v>
      </c>
      <c r="E20" s="5"/>
      <c r="F20" s="5"/>
      <c r="G20" s="5"/>
      <c r="H20" s="5"/>
      <c r="I20" s="5"/>
      <c r="J20" s="5"/>
      <c r="K20" s="5"/>
      <c r="L20" s="5"/>
      <c r="M20" s="5">
        <f t="shared" si="4"/>
        <v>0</v>
      </c>
      <c r="N20" s="5"/>
      <c r="O20" s="5">
        <f t="shared" si="5"/>
        <v>17</v>
      </c>
      <c r="P20" s="5">
        <f t="shared" si="6"/>
        <v>-17</v>
      </c>
    </row>
    <row r="21" spans="1:16" ht="10.5">
      <c r="A21" s="6">
        <v>76</v>
      </c>
      <c r="B21" s="7" t="s">
        <v>38</v>
      </c>
      <c r="C21" s="5">
        <v>73</v>
      </c>
      <c r="D21" s="5">
        <v>26</v>
      </c>
      <c r="E21" s="5"/>
      <c r="F21" s="5"/>
      <c r="G21" s="5"/>
      <c r="H21" s="5"/>
      <c r="I21" s="5">
        <v>3</v>
      </c>
      <c r="J21" s="5">
        <v>25</v>
      </c>
      <c r="K21" s="5">
        <v>8</v>
      </c>
      <c r="L21" s="5"/>
      <c r="M21" s="5">
        <f t="shared" si="4"/>
        <v>36</v>
      </c>
      <c r="N21" s="5"/>
      <c r="O21" s="5">
        <f t="shared" si="5"/>
        <v>62</v>
      </c>
      <c r="P21" s="5">
        <f t="shared" si="6"/>
        <v>11</v>
      </c>
    </row>
    <row r="22" spans="1:16" ht="10.5">
      <c r="A22" s="6">
        <v>94</v>
      </c>
      <c r="B22" s="7" t="s">
        <v>8</v>
      </c>
      <c r="C22" s="5">
        <v>8</v>
      </c>
      <c r="D22" s="5"/>
      <c r="E22" s="5"/>
      <c r="F22" s="5"/>
      <c r="G22" s="5"/>
      <c r="H22" s="5"/>
      <c r="I22" s="5"/>
      <c r="J22" s="5"/>
      <c r="K22" s="5"/>
      <c r="L22" s="5">
        <v>3</v>
      </c>
      <c r="M22" s="5">
        <f t="shared" si="4"/>
        <v>3</v>
      </c>
      <c r="N22" s="5"/>
      <c r="O22" s="5">
        <f t="shared" si="5"/>
        <v>3</v>
      </c>
      <c r="P22" s="5">
        <f t="shared" si="6"/>
        <v>5</v>
      </c>
    </row>
    <row r="23" spans="1:16" ht="10.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0.5">
      <c r="B24" s="3" t="s">
        <v>21</v>
      </c>
      <c r="C24" s="5">
        <f>SUM(C17:C22)</f>
        <v>105</v>
      </c>
      <c r="D24" s="5">
        <f aca="true" t="shared" si="7" ref="D24:N24">SUM(D17:D22)</f>
        <v>80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10</v>
      </c>
      <c r="J24" s="5">
        <f t="shared" si="7"/>
        <v>42</v>
      </c>
      <c r="K24" s="5">
        <f t="shared" si="7"/>
        <v>27</v>
      </c>
      <c r="L24" s="5">
        <f t="shared" si="7"/>
        <v>3</v>
      </c>
      <c r="M24" s="5">
        <f t="shared" si="7"/>
        <v>82</v>
      </c>
      <c r="N24" s="5">
        <f t="shared" si="7"/>
        <v>0</v>
      </c>
      <c r="O24" s="5">
        <f>SUM(O17:O22)</f>
        <v>162</v>
      </c>
      <c r="P24" s="5">
        <f>SUM(P17:P22)</f>
        <v>-57</v>
      </c>
    </row>
    <row r="25" spans="3:16" ht="1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1" customFormat="1" ht="11.25" thickBot="1">
      <c r="A26" s="8"/>
      <c r="B26" s="9" t="s">
        <v>22</v>
      </c>
      <c r="C26" s="10">
        <f>+C15+C24</f>
        <v>30185</v>
      </c>
      <c r="D26" s="10">
        <f aca="true" t="shared" si="8" ref="D26:N26">+D15+D24</f>
        <v>18965</v>
      </c>
      <c r="E26" s="10">
        <f t="shared" si="8"/>
        <v>0</v>
      </c>
      <c r="F26" s="10">
        <f t="shared" si="8"/>
        <v>0</v>
      </c>
      <c r="G26" s="10">
        <f t="shared" si="8"/>
        <v>0</v>
      </c>
      <c r="H26" s="10">
        <f t="shared" si="8"/>
        <v>25</v>
      </c>
      <c r="I26" s="10">
        <f t="shared" si="8"/>
        <v>4301</v>
      </c>
      <c r="J26" s="10">
        <f t="shared" si="8"/>
        <v>220</v>
      </c>
      <c r="K26" s="10">
        <f t="shared" si="8"/>
        <v>800</v>
      </c>
      <c r="L26" s="10">
        <f t="shared" si="8"/>
        <v>70</v>
      </c>
      <c r="M26" s="10">
        <f t="shared" si="8"/>
        <v>5416</v>
      </c>
      <c r="N26" s="10">
        <f t="shared" si="8"/>
        <v>880</v>
      </c>
      <c r="O26" s="10">
        <f>+O15+O24</f>
        <v>25261</v>
      </c>
      <c r="P26" s="10">
        <f>+P15+P24</f>
        <v>4924</v>
      </c>
    </row>
    <row r="27" spans="1:16" s="11" customFormat="1" ht="10.5">
      <c r="A27" s="11" t="str">
        <f>+septiembre!A27</f>
        <v>Fuente: Superintendencia de Salud, Archivos Maestros de Beneficiarios, Contratos y Cotizaciones. 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="11" customFormat="1" ht="10.5">
      <c r="A28" s="11" t="s">
        <v>23</v>
      </c>
    </row>
    <row r="29" s="11" customFormat="1" ht="10.5">
      <c r="A29" s="11" t="s">
        <v>24</v>
      </c>
    </row>
    <row r="30" spans="1:2" s="11" customFormat="1" ht="10.5">
      <c r="A30" s="3" t="s">
        <v>25</v>
      </c>
      <c r="B30" s="3"/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52</v>
      </c>
    </row>
    <row r="42" ht="10.5">
      <c r="A42" s="3" t="s">
        <v>53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2021-01-27T16:44:02Z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