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4.xml" ContentType="application/vnd.openxmlformats-officedocument.drawingml.chart+xml"/>
  <Override PartName="/xl/drawings/drawing35.xml" ContentType="application/vnd.openxmlformats-officedocument.drawing+xml"/>
  <Override PartName="/xl/charts/chart5.xml" ContentType="application/vnd.openxmlformats-officedocument.drawingml.chart+xml"/>
  <Override PartName="/xl/drawings/drawing36.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D:\OneDrive - superdesalud.gob.cl\Mis Documentos\LABORAL\Portal Web\2024\Estadísticas\GES\"/>
    </mc:Choice>
  </mc:AlternateContent>
  <workbookProtection workbookAlgorithmName="SHA-512" workbookHashValue="AVbcLPf4AetTM9GcWRpPauysbI2Ry/7uSMV2c9gRfEkv7UV7O/Pr0njE+rUVdxa/mDDH8iHEUm83Rpx8ncJ3Ew==" workbookSaltValue="mybswRN4+NGLAzIVA6/rQw==" workbookSpinCount="100000" lockStructure="1"/>
  <bookViews>
    <workbookView xWindow="0" yWindow="0" windowWidth="1335" windowHeight="0" tabRatio="928"/>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Todos los años" sheetId="6" r:id="rId25"/>
    <sheet name="CASOS" sheetId="21" state="hidden" r:id="rId26"/>
    <sheet name="Tasas de Uso" sheetId="13" r:id="rId27"/>
    <sheet name="Gráfico Casos Año GES" sheetId="20" r:id="rId28"/>
    <sheet name="Gráfico Casos Año Calendario" sheetId="19" r:id="rId29"/>
    <sheet name="Gráficos Casos Acumulados" sheetId="12" state="hidden" r:id="rId30"/>
    <sheet name="Gráfico Tipo Atención" sheetId="14" r:id="rId31"/>
    <sheet name="Gráfico por PS según DS" sheetId="33" r:id="rId32"/>
    <sheet name="PorGrpPrSal" sheetId="24" state="hidden" r:id="rId33"/>
    <sheet name="CasosSexo" sheetId="29" state="hidden" r:id="rId34"/>
    <sheet name="PS Modalidad Ambulatoria" sheetId="30" r:id="rId35"/>
    <sheet name="PS Modalidad Mixta" sheetId="32" r:id="rId36"/>
    <sheet name="PS Modalidad Hospitalaria" sheetId="31" r:id="rId37"/>
    <sheet name="Ficha Metadatos" sheetId="48" r:id="rId38"/>
    <sheet name="POBOBJ" sheetId="18"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4" hidden="1">'Todos los años'!$A$4:$A$59</definedName>
    <definedName name="_xlnm.Print_Area" localSheetId="25">CASOS!$A$90:$G$170</definedName>
    <definedName name="_xlnm.Print_Area" localSheetId="27">'Gráfico Casos Año GES'!$E$39:$G$44</definedName>
    <definedName name="_xlnm.Print_Area" localSheetId="0">Indice!$A$1:$E$62</definedName>
    <definedName name="_xlnm.Print_Area" localSheetId="38">POBOBJ!$M$1:$R$33</definedName>
    <definedName name="_xlnm.Print_Area" localSheetId="32">PorGrpPrSal!$A$60:$B$72</definedName>
    <definedName name="_xlnm.Print_Area" localSheetId="26">'Tasas de Uso'!$A$8:$E$95</definedName>
    <definedName name="_xlnm.Print_Area" localSheetId="24">'Todos los años'!$A$1:$N$48</definedName>
    <definedName name="CASOS">CASOS!$A$1:$C$86</definedName>
    <definedName name="_xlnm.Criteria" localSheetId="24">'Todos los años'!#REF!</definedName>
    <definedName name="DATFON" localSheetId="32">PorGrpPrSal!#REF!</definedName>
    <definedName name="DATFON">POBOBJ!$F$1:$F$81</definedName>
    <definedName name="DATISA" localSheetId="32">PorGrpPrSal!#REF!</definedName>
    <definedName name="DATISA">POBOBJ!$G$1:$G$81</definedName>
    <definedName name="DATOS" localSheetId="32">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2">PorGrpPrSal!$B$4:$B$72</definedName>
    <definedName name="TIPATE">POBOBJ!$B$1:$B$86</definedName>
    <definedName name="TODOSLOSAÑOS">'Todos los años'!$A$4:$AL$89</definedName>
  </definedNames>
  <calcPr calcId="162913"/>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2" i="46"/>
  <c r="K92"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<sst xmlns="http://schemas.openxmlformats.org/spreadsheetml/2006/main" count="3112" uniqueCount="557">
  <si>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</si>
  <si>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</si>
  <si>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</si>
  <si>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</si>
  <si>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</si>
  <si>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</si>
  <si>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</si>
  <si>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</si>
  <si>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</si>
  <si>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</si>
  <si>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</si>
  <si>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</si>
  <si>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</si>
  <si>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</si>
  <si>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</si>
  <si>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</si>
  <si>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</si>
  <si>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</si>
  <si>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</si>
  <si>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</si>
  <si>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</si>
  <si>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</si>
  <si>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</si>
  <si>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</si>
  <si>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</si>
  <si>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</si>
  <si>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</si>
  <si>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</si>
  <si>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</si>
  <si>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</si>
  <si>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</si>
  <si>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</si>
  <si>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</si>
  <si>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</si>
  <si>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</si>
  <si>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</si>
  <si>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</si>
  <si>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</si>
  <si>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</si>
  <si>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</si>
  <si>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</si>
  <si>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</si>
  <si>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</si>
  <si>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</si>
  <si>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</si>
  <si>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</si>
  <si>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</si>
  <si>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</si>
  <si>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</si>
  <si>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</si>
  <si>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</si>
  <si>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</si>
  <si>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</si>
  <si>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</si>
  <si>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</si>
  <si>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</si>
  <si>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</si>
  <si>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</si>
  <si>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</si>
  <si>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</si>
  <si>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</si>
  <si>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</si>
  <si>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</si>
  <si>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</si>
  <si>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</si>
  <si>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</si>
  <si>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</si>
  <si>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</si>
  <si>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</si>
  <si>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</si>
  <si>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</si>
  <si>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</si>
  <si>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</si>
  <si>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</si>
  <si>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</si>
  <si>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</si>
  <si>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</si>
  <si>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</si>
  <si>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</si>
  <si>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</si>
  <si>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</si>
  <si>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</si>
  <si>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</si>
  <si>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</si>
  <si>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</si>
  <si>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</si>
  <si>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</si>
  <si>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</si>
  <si>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</si>
  <si>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</si>
  <si>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</si>
  <si>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</si>
  <si>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</si>
  <si>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</si>
  <si>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</si>
  <si>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</si>
  <si>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</si>
  <si>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</si>
  <si>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</si>
  <si>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</si>
  <si>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</si>
  <si>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</si>
  <si>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</si>
  <si>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</si>
  <si>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</si>
  <si>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</si>
  <si>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</si>
  <si>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</si>
  <si>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</si>
  <si>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</si>
  <si>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</si>
  <si>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</si>
  <si>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</si>
  <si>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</si>
  <si>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</si>
  <si>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</si>
  <si>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</si>
  <si>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</si>
  <si>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</si>
  <si>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</si>
  <si>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</si>
  <si>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</si>
  <si>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</si>
  <si>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</si>
  <si>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</si>
  <si>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</si>
  <si>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</si>
  <si>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</si>
  <si>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</si>
  <si>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</si>
  <si>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</si>
  <si>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</si>
  <si>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</si>
  <si>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</si>
  <si>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</si>
  <si>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</si>
  <si>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</si>
  <si>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</si>
  <si>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</si>
  <si>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</si>
  <si>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</si>
  <si>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</si>
  <si>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</si>
  <si>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</si>
  <si>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</si>
  <si>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</si>
  <si>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</si>
  <si>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</si>
  <si>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</si>
  <si>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</si>
  <si>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</si>
  <si>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</si>
  <si>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</si>
  <si>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</si>
  <si>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</si>
  <si>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</si>
  <si>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</si>
  <si>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</si>
  <si>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</si>
  <si>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</si>
  <si>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</si>
  <si>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</si>
  <si>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</si>
  <si>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</si>
  <si>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</si>
  <si>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</si>
  <si>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</si>
  <si>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</si>
  <si>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</si>
  <si>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</si>
  <si>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</si>
  <si>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</si>
  <si>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</si>
  <si>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</si>
  <si>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</si>
  <si>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</si>
  <si>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</si>
  <si>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</si>
  <si>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</si>
  <si>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</si>
  <si>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</si>
  <si>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</si>
  <si>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</si>
  <si>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</si>
  <si>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</si>
  <si>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</si>
  <si>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</si>
  <si>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</si>
  <si>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</si>
  <si>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</si>
  <si>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</si>
  <si>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</si>
  <si>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</si>
  <si>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</si>
  <si>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</si>
  <si>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</si>
  <si>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</si>
  <si>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</si>
  <si>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</si>
  <si>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</si>
  <si>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</si>
  <si>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</si>
  <si>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</si>
  <si>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</si>
  <si>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</si>
  <si>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</si>
  <si>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</si>
  <si>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</si>
  <si>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</si>
  <si>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</si>
  <si>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</si>
  <si>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</si>
  <si>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</si>
  <si>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</si>
  <si>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</si>
  <si>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</si>
  <si>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</si>
  <si>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</si>
  <si>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</si>
  <si>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</si>
  <si>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</si>
  <si>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</si>
  <si>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</si>
  <si>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</si>
  <si>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</si>
  <si>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</si>
  <si>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</si>
  <si>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</si>
  <si>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</si>
  <si>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</si>
  <si>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</si>
  <si>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</si>
  <si>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</si>
  <si>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</si>
  <si>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</si>
  <si>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</si>
  <si>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</si>
  <si>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</si>
  <si>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</si>
  <si>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</si>
  <si>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</si>
  <si>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</si>
  <si>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</si>
  <si>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</si>
  <si>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</si>
  <si>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</si>
  <si>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</si>
  <si>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</si>
  <si>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</si>
  <si>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</si>
  <si>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</si>
  <si>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</si>
  <si>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</si>
  <si>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</si>
  <si>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</si>
  <si>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</si>
  <si>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</si>
  <si>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</si>
  <si>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</si>
  <si>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</si>
  <si>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</si>
  <si>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</si>
  <si>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</si>
  <si>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</si>
  <si>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</si>
  <si>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</si>
  <si>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</si>
  <si>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</si>
  <si>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</si>
  <si>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</si>
  <si>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</si>
  <si>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</si>
  <si>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</si>
  <si>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</si>
  <si>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</si>
  <si>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</si>
  <si>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</si>
  <si>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</si>
  <si>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</si>
  <si>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</si>
  <si>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</si>
  <si>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</si>
  <si>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</si>
  <si>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</si>
  <si>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</si>
  <si>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</si>
  <si>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</si>
  <si>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</si>
  <si>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</si>
  <si>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</si>
  <si>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</si>
  <si>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</si>
  <si>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</si>
  <si>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</si>
  <si>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</si>
  <si>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</si>
  <si>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</si>
  <si>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</si>
  <si>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</si>
  <si>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</si>
  <si>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</si>
  <si>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</si>
  <si>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</si>
  <si>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</si>
  <si>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</si>
  <si>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</si>
  <si>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</si>
  <si>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</si>
  <si>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</si>
  <si>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</si>
  <si>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</si>
  <si>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</si>
  <si>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</si>
  <si>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</si>
  <si>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</si>
  <si>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</si>
  <si>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</si>
  <si>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</si>
  <si>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</si>
  <si>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</si>
  <si>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</si>
  <si>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</si>
  <si>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</si>
  <si>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</si>
  <si>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</si>
  <si>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</si>
  <si>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</si>
  <si>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</si>
  <si>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</si>
  <si>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</si>
  <si>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</si>
  <si>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</si>
  <si>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</si>
  <si>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</si>
  <si>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</si>
  <si>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</si>
  <si>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</si>
  <si>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</si>
  <si>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</si>
  <si>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</si>
  <si>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</si>
  <si>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</si>
  <si>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</si>
  <si>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</si>
  <si>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</si>
  <si>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</si>
  <si>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</si>
  <si>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</si>
  <si>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</si>
  <si>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</si>
  <si>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</si>
  <si>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</si>
  <si>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</si>
  <si>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</si>
  <si>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</si>
  <si>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</si>
  <si>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</si>
  <si>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</si>
  <si>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</si>
  <si>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</si>
  <si>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</si>
  <si>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</si>
  <si>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</si>
  <si>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</si>
  <si>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</si>
  <si>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</si>
  <si>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</si>
  <si>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</si>
  <si>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</si>
  <si>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</si>
  <si>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</si>
  <si>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</si>
  <si>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</si>
  <si>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</si>
  <si>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</si>
  <si>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</si>
  <si>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</si>
  <si>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</si>
  <si>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</si>
  <si>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</si>
  <si>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</si>
  <si>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</si>
  <si>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</si>
  <si>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</si>
  <si>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</si>
  <si>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</si>
  <si>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</si>
  <si>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</si>
  <si>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</si>
  <si>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</si>
  <si>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</si>
  <si>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</si>
  <si>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</si>
  <si>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</si>
  <si>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</si>
  <si>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</si>
  <si>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</si>
  <si>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</si>
  <si>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</si>
  <si>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</si>
  <si>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</si>
  <si>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</si>
  <si>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</si>
  <si>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</si>
  <si>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</si>
  <si>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</si>
  <si>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</si>
  <si>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</si>
  <si>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</si>
  <si>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</si>
  <si>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</si>
  <si>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</si>
  <si>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</si>
  <si>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</si>
  <si>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</si>
  <si>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</si>
  <si>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</si>
  <si>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</si>
  <si>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</si>
  <si>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</si>
  <si>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</si>
  <si>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</si>
  <si>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</si>
  <si>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</si>
  <si>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</si>
  <si>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</si>
  <si>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 xml:space="preserve"> Displasia broncopulmonar del prematuro (4)</t>
  </si>
  <si>
    <t xml:space="preserve"> Hipoacusia neurosensorial bilateral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</si>
  <si>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</si>
  <si>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</si>
  <si>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</si>
  <si>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</si>
  <si>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</si>
  <si>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</si>
  <si>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</si>
  <si>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</si>
  <si>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</si>
  <si>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</si>
  <si>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</si>
  <si>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</si>
  <si>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</si>
  <si>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</si>
  <si>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</si>
  <si>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</si>
  <si>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</si>
  <si>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</si>
  <si>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</si>
  <si>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</si>
  <si>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</si>
  <si>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</si>
  <si>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</si>
  <si>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</si>
  <si>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</si>
  <si>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</si>
  <si>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</si>
  <si>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</si>
  <si>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</si>
  <si>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</si>
  <si>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</si>
  <si>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</si>
  <si>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</si>
  <si>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</si>
  <si>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</si>
  <si>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</si>
  <si>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</si>
  <si>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</si>
  <si>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</si>
  <si>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</si>
  <si>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</si>
  <si>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</si>
  <si>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</si>
  <si>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</si>
  <si>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</si>
  <si>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</si>
  <si>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</si>
  <si>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</si>
  <si>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</si>
  <si>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</si>
  <si>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</si>
  <si>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</si>
  <si>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</si>
  <si>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</si>
  <si>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</si>
  <si>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</si>
  <si>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</si>
  <si>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</si>
  <si>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</si>
  <si>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</si>
  <si>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</si>
  <si>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</si>
  <si>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</si>
  <si>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</si>
  <si>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</si>
  <si>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</si>
  <si>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</si>
  <si>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</si>
  <si>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</si>
  <si>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</si>
  <si>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</si>
  <si>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</si>
  <si>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</si>
  <si>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</si>
  <si>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</si>
  <si>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</si>
  <si>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</si>
  <si>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</si>
  <si>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</si>
  <si>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</si>
  <si>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</si>
  <si>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</si>
  <si>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</si>
  <si>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</si>
  <si>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</si>
  <si>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</si>
  <si>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</si>
  <si>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</si>
  <si>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</si>
  <si>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</si>
  <si>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</si>
  <si>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</si>
  <si>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</si>
  <si>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</si>
  <si>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</si>
  <si>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</si>
  <si>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</si>
  <si>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</si>
  <si>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</si>
  <si>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</si>
  <si>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</si>
  <si>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</si>
  <si>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</si>
  <si>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</si>
  <si>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</si>
  <si>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</si>
  <si>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</si>
  <si>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</si>
  <si>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</si>
  <si>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</si>
  <si>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2023, según población objetivo, para cada uno de los PS GES 85, FONASA e Isapre.  Su fuente es EVC 2021 U. de Chile año 2021. Estimación de población beneficiaria FONASA-Isapre año 2023 por problema de salud GES.</t>
  </si>
  <si>
    <t>Número de casos acumulados
 Jul-2005 a Mar-2024</t>
  </si>
  <si>
    <t>Número de casos acumulados
 Jul-2005 a Jun-2024</t>
  </si>
  <si>
    <t>Número de casos acumulados
 Jul-2005 a Sep-2024</t>
  </si>
  <si>
    <t>Número de casos acumulados
 Jul-2005 a Dic-2024</t>
  </si>
  <si>
    <t>Junio 2022 - Junio 2023</t>
  </si>
  <si>
    <t>Primer trimestre 2024 (corte al 31 de marzo de 2024)</t>
  </si>
  <si>
    <t>Segundo trimestre 2024 (corte al 30 de junio de 2024)</t>
  </si>
  <si>
    <t>Tercer trimestre 2024 (corte al 30 de septiembre de 2024)</t>
  </si>
  <si>
    <t>Cuarto trimestre 2024 (corte al 31 de diciembre de 2024)</t>
  </si>
  <si>
    <t>Ficha Metadatos</t>
  </si>
  <si>
    <t>JULIO 2005 - JUNIO 2024</t>
  </si>
  <si>
    <t>Muestra la cantidad de casos totales atendidos por FONASA e Isapres, acumulados en forma semestral y trimestral desde el 1° de julio de 2005 al 28 de junio de 2024 para FONASA y desde el 1° de julio de 2005 al 30 de junio de 2024 para Isapres.</t>
  </si>
  <si>
    <t>Fecha extracción de datos: Información de Fonasa fue recepcionada el 06/08/2024. Información de junio 2024 de Isapres: 09/09/2024.</t>
  </si>
  <si>
    <t>Ingresos entre 
Ene  y Jun 2024</t>
  </si>
  <si>
    <t>Enero 2024 - Junio 2024</t>
  </si>
  <si>
    <t>Año 18 (24-25)</t>
  </si>
  <si>
    <t>DATOS CASOS ACUMULADOS DE JULIO 2005 A JUNIO 2024</t>
  </si>
  <si>
    <t>a Jun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</si>
</sst>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3">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87">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0" fontId="7" fillId="0" borderId="19" xfId="0" applyFont="1" applyFill="1" applyBorder="1" applyAlignment="1">
      <alignment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170" fontId="10" fillId="0" borderId="0" xfId="2" quotePrefix="1" applyNumberFormat="1" applyFont="1" applyBorder="1" applyAlignment="1">
      <alignmen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40" fillId="0" borderId="0" xfId="0" applyFont="1" applyBorder="1" applyAlignment="1">
      <alignment horizontal="center"/>
    </xf>
    <xf numFmtId="165" fontId="10" fillId="0" borderId="0" xfId="3" applyNumberFormat="1" applyFont="1" applyFill="1" applyBorder="1"/>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0" fontId="12" fillId="8" borderId="0" xfId="0" applyFont="1" applyFill="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justify" vertical="center" wrapText="1"/>
    </xf>
    <xf numFmtId="0" fontId="37" fillId="11" borderId="25" xfId="0" applyFont="1" applyFill="1" applyBorder="1" applyAlignment="1">
      <alignment horizontal="justify"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xf numFmtId="174" fontId="26" fillId="8" borderId="0" xfId="6" applyFont="1" applyFill="1" applyBorder="1" applyAlignment="1">
      <alignment vertical="center" wrapText="1"/>
    </xf>
    <xf numFmtId="0" fontId="0" fillId="8" borderId="0" xfId="0" applyFill="1" applyBorder="1" applyAlignment="1">
      <alignment wrapText="1"/>
    </xf>
  </cellXfs>
  <cellStyles count="8">
    <cellStyle name="Hipervínculo" xfId="1" builtinId="8"/>
    <cellStyle name="Millares" xfId="2" builtinId="3"/>
    <cellStyle name="Millares [0]" xfId="4" builtinId="6"/>
    <cellStyle name="Normal" xfId="0" builtinId="0"/>
    <cellStyle name="Normal 3" xfId="5"/>
    <cellStyle name="Normal_Cartera dic 2000" xfId="7"/>
    <cellStyle name="Normal_Licencias dic 1996" xfId="6"/>
    <cellStyle name="Porcentaje" xfId="3"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5.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7.xml"/><Relationship Id="rId20" Type="http://schemas.openxmlformats.org/officeDocument/2006/relationships/worksheet" Target="worksheets/sheet19.xml"/><Relationship Id="rId41" Type="http://schemas.openxmlformats.org/officeDocument/2006/relationships/externalLink" Target="externalLinks/externalLink2.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cap="all" baseline="0">
                <a:solidFill>
                  <a:srgbClr val="0067B7"/>
                </a:solidFill>
                <a:latin typeface="Verdana" pitchFamily="34" charset="0"/>
              </a:defRPr>
            </a:pPr>
            <a:r>
              <a:rPr lang="es-ES" sz="1200" b="1" i="0" cap="all" baseline="0">
                <a:solidFill>
                  <a:srgbClr val="0067B7"/>
                </a:solidFill>
                <a:latin typeface="Verdana" pitchFamily="34" charset="0"/>
              </a:rPr>
              <a:t>Número de Casos GES entre Enero y  Diciembre de cada Año</a:t>
            </a:r>
          </a:p>
          <a:p>
            <a:pPr>
              <a:defRPr sz="1200" b="1" i="0" cap="all" baseline="0">
                <a:solidFill>
                  <a:srgbClr val="0067B7"/>
                </a:solidFill>
                <a:latin typeface="Verdana" pitchFamily="34" charset="0"/>
              </a:defRPr>
            </a:pPr>
            <a:endParaRPr lang="es-ES" sz="1200" b="1" i="0" cap="all" baseline="0">
              <a:solidFill>
                <a:srgbClr val="0067B7"/>
              </a:solidFill>
              <a:latin typeface="Verdana" pitchFamily="34" charset="0"/>
            </a:endParaRPr>
          </a:p>
        </c:rich>
      </c:tx>
      <c:layout/>
      <c:overlay val="0"/>
    </c:title>
    <c:autoTitleDeleted val="0"/>
    <c:plotArea>
      <c:layout>
        <c:manualLayout>
          <c:layoutTarget val="inner"/>
          <c:xMode val="edge"/>
          <c:yMode val="edge"/>
          <c:x val="0.13984921902419645"/>
          <c:y val="0.11936172865629494"/>
          <c:w val="0.81440663564079174"/>
          <c:h val="0.73476137117301066"/>
        </c:manualLayout>
      </c:layout>
      <c:lineChart>
        <c:grouping val="standard"/>
        <c:varyColors val="0"/>
        <c:ser>
          <c:idx val="0"/>
          <c:order val="0"/>
          <c:tx>
            <c:strRef>
              <c:f>'[6]Gráfico Casos por Año Calendari'!$V$2</c:f>
              <c:strCache>
                <c:ptCount val="1"/>
                <c:pt idx="0">
                  <c:v>FONASA</c:v>
                </c:pt>
              </c:strCache>
            </c:strRef>
          </c:tx>
          <c:marker>
            <c:symbol val="circle"/>
            <c:size val="6"/>
            <c:spPr>
              <a:solidFill>
                <a:schemeClr val="tx2">
                  <a:lumMod val="60000"/>
                  <a:lumOff val="40000"/>
                </a:schemeClr>
              </a:solidFill>
            </c:spPr>
          </c:marker>
          <c:dLbls>
            <c:dLbl>
              <c:idx val="1"/>
              <c:layout>
                <c:manualLayout>
                  <c:x val="-5.0507492852900022E-2"/>
                  <c:y val="2.57648088106633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31-45ED-BCA3-2BFB0ACEFB4C}"/>
                </c:ext>
              </c:extLst>
            </c:dLbl>
            <c:dLbl>
              <c:idx val="4"/>
              <c:layout>
                <c:manualLayout>
                  <c:x val="-1.8679902596825511E-2"/>
                  <c:y val="-2.65227728886830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331-45ED-BCA3-2BFB0ACEFB4C}"/>
                </c:ext>
              </c:extLst>
            </c:dLbl>
            <c:dLbl>
              <c:idx val="5"/>
              <c:layout>
                <c:manualLayout>
                  <c:x val="-5.0507492852900022E-2"/>
                  <c:y val="2.8379187895630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31-45ED-BCA3-2BFB0ACEFB4C}"/>
                </c:ext>
              </c:extLst>
            </c:dLbl>
            <c:dLbl>
              <c:idx val="8"/>
              <c:layout>
                <c:manualLayout>
                  <c:x val="-5.9818481182785842E-2"/>
                  <c:y val="-2.91371519736503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331-45ED-BCA3-2BFB0ACEFB4C}"/>
                </c:ext>
              </c:extLst>
            </c:dLbl>
            <c:dLbl>
              <c:idx val="10"/>
              <c:layout>
                <c:manualLayout>
                  <c:x val="-5.0507492852900022E-2"/>
                  <c:y val="-4.2209047398486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31-45ED-BCA3-2BFB0ACEFB4C}"/>
                </c:ext>
              </c:extLst>
            </c:dLbl>
            <c:numFmt formatCode="#,##0" sourceLinked="0"/>
            <c:spPr>
              <a:solidFill>
                <a:schemeClr val="tx2">
                  <a:lumMod val="60000"/>
                  <a:lumOff val="40000"/>
                </a:schemeClr>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'[6]Gráfico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'[6]Gráfico Casos por Año Calendari'!$V$3:$V$21</c:f>
              <c:numCache>
                <c:formatCode>General</c:formatCode>
                <c:ptCount val="19"/>
                <c:pt idx="0">
                  <c:v>1322618</c:v>
                </c:pt>
                <c:pt idx="1">
                  <c:v>1338363</c:v>
                </c:pt>
                <c:pt idx="2">
                  <c:v>1691878</c:v>
                </c:pt>
                <c:pt idx="3">
                  <c:v>2212182</c:v>
                </c:pt>
                <c:pt idx="4">
                  <c:v>2175314</c:v>
                </c:pt>
                <c:pt idx="5">
                  <c:v>1984574</c:v>
                </c:pt>
                <c:pt idx="6">
                  <c:v>2684973</c:v>
                </c:pt>
                <c:pt idx="7">
                  <c:v>2781733</c:v>
                </c:pt>
                <c:pt idx="8">
                  <c:v>2978702</c:v>
                </c:pt>
                <c:pt idx="9">
                  <c:v>3062912</c:v>
                </c:pt>
                <c:pt idx="10">
                  <c:v>3096124</c:v>
                </c:pt>
                <c:pt idx="11">
                  <c:v>2971590</c:v>
                </c:pt>
                <c:pt idx="12">
                  <c:v>3264020</c:v>
                </c:pt>
                <c:pt idx="13">
                  <c:v>3184310</c:v>
                </c:pt>
                <c:pt idx="14">
                  <c:v>3396714</c:v>
                </c:pt>
                <c:pt idx="15">
                  <c:v>1980456</c:v>
                </c:pt>
                <c:pt idx="16">
                  <c:v>2695093</c:v>
                </c:pt>
                <c:pt idx="17">
                  <c:v>3347154</c:v>
                </c:pt>
                <c:pt idx="18">
                  <c:v>3632523</c:v>
                </c:pt>
              </c:numCache>
            </c:numRef>
          </c:val>
          <c:smooth val="0"/>
          <c:extLst>
            <c:ext xmlns:c16="http://schemas.microsoft.com/office/drawing/2014/chart" uri="{C3380CC4-5D6E-409C-BE32-E72D297353CC}">
              <c16:uniqueId val="{00000005-F331-45ED-BCA3-2BFB0ACEFB4C}"/>
            </c:ext>
          </c:extLst>
        </c:ser>
        <c:ser>
          <c:idx val="1"/>
          <c:order val="1"/>
          <c:tx>
            <c:strRef>
              <c:f>'[6]Gráfico Casos por Año Calendari'!$W$2</c:f>
              <c:strCache>
                <c:ptCount val="1"/>
                <c:pt idx="0">
                  <c:v>ISAPRE</c:v>
                </c:pt>
              </c:strCache>
            </c:strRef>
          </c:tx>
          <c:marker>
            <c:symbol val="circle"/>
            <c:size val="6"/>
          </c:marker>
          <c:dLbls>
            <c:numFmt formatCode="#,##0" sourceLinked="0"/>
            <c:spPr>
              <a:solidFill>
                <a:schemeClr val="accent2"/>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'[6]Gráfico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'[6]Gráfico Casos por Año Calendari'!$W$3:$W$21</c:f>
              <c:numCache>
                <c:formatCode>General</c:formatCode>
                <c:ptCount val="19"/>
                <c:pt idx="0">
                  <c:v>47555</c:v>
                </c:pt>
                <c:pt idx="1">
                  <c:v>89786</c:v>
                </c:pt>
                <c:pt idx="2">
                  <c:v>95706</c:v>
                </c:pt>
                <c:pt idx="3">
                  <c:v>123950</c:v>
                </c:pt>
                <c:pt idx="4">
                  <c:v>110509</c:v>
                </c:pt>
                <c:pt idx="5">
                  <c:v>124810</c:v>
                </c:pt>
                <c:pt idx="6">
                  <c:v>126952</c:v>
                </c:pt>
                <c:pt idx="7">
                  <c:v>118791</c:v>
                </c:pt>
                <c:pt idx="8">
                  <c:v>141845</c:v>
                </c:pt>
                <c:pt idx="9">
                  <c:v>180115</c:v>
                </c:pt>
                <c:pt idx="10">
                  <c:v>175393</c:v>
                </c:pt>
                <c:pt idx="11">
                  <c:v>191484</c:v>
                </c:pt>
                <c:pt idx="12">
                  <c:v>177764</c:v>
                </c:pt>
                <c:pt idx="13">
                  <c:v>180552</c:v>
                </c:pt>
                <c:pt idx="14">
                  <c:v>194535</c:v>
                </c:pt>
                <c:pt idx="15">
                  <c:v>132694</c:v>
                </c:pt>
                <c:pt idx="16">
                  <c:v>173648</c:v>
                </c:pt>
                <c:pt idx="17">
                  <c:v>192075</c:v>
                </c:pt>
                <c:pt idx="18">
                  <c:v>167143</c:v>
                </c:pt>
              </c:numCache>
            </c:numRef>
          </c:val>
          <c:smooth val="0"/>
          <c:extLst>
            <c:ext xmlns:c16="http://schemas.microsoft.com/office/drawing/2014/chart" uri="{C3380CC4-5D6E-409C-BE32-E72D297353CC}">
              <c16:uniqueId val="{00000006-F331-45ED-BCA3-2BFB0ACEFB4C}"/>
            </c:ext>
          </c:extLst>
        </c:ser>
        <c:dLbls>
          <c:showLegendKey val="0"/>
          <c:showVal val="0"/>
          <c:showCatName val="0"/>
          <c:showSerName val="0"/>
          <c:showPercent val="0"/>
          <c:showBubbleSize val="0"/>
        </c:dLbls>
        <c:marker val="1"/>
        <c:smooth val="0"/>
        <c:axId val="186768464"/>
        <c:axId val="186769024"/>
      </c:lineChart>
      <c:catAx>
        <c:axId val="186768464"/>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800">
                <a:latin typeface="Verdana" pitchFamily="34" charset="0"/>
              </a:defRPr>
            </a:pPr>
            <a:endParaRPr lang="es-CL"/>
          </a:p>
        </c:txPr>
        <c:crossAx val="186769024"/>
        <c:crosses val="autoZero"/>
        <c:auto val="1"/>
        <c:lblAlgn val="ctr"/>
        <c:lblOffset val="100"/>
        <c:noMultiLvlLbl val="0"/>
      </c:catAx>
      <c:valAx>
        <c:axId val="186769024"/>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600">
                <a:solidFill>
                  <a:schemeClr val="tx2">
                    <a:lumMod val="60000"/>
                    <a:lumOff val="40000"/>
                  </a:schemeClr>
                </a:solidFill>
                <a:latin typeface="Verdana" pitchFamily="34" charset="0"/>
              </a:defRPr>
            </a:pPr>
            <a:endParaRPr lang="es-CL"/>
          </a:p>
        </c:txPr>
        <c:crossAx val="186768464"/>
        <c:crosses val="autoZero"/>
        <c:crossBetween val="between"/>
        <c:majorUnit val="100000"/>
      </c:valAx>
      <c:spPr>
        <a:noFill/>
        <a:ln w="25400">
          <a:noFill/>
        </a:ln>
      </c:spPr>
    </c:plotArea>
    <c:legend>
      <c:legendPos val="b"/>
      <c:layout/>
      <c:overlay val="0"/>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con modalidad atención ambulatoria más frecuente MARZO 2024</a:t>
            </a:r>
          </a:p>
        </c:rich>
      </c:tx>
      <c:layout>
        <c:manualLayout>
          <c:xMode val="edge"/>
          <c:yMode val="edge"/>
          <c:x val="0.1356638524481783"/>
          <c:y val="2.5261884123770504E-3"/>
        </c:manualLayout>
      </c:layout>
      <c:overlay val="1"/>
    </c:title>
    <c:autoTitleDeleted val="0"/>
    <c:plotArea>
      <c:layout>
        <c:manualLayout>
          <c:layoutTarget val="inner"/>
          <c:xMode val="edge"/>
          <c:yMode val="edge"/>
          <c:x val="0.11522359362687487"/>
          <c:y val="0.10291001731954021"/>
          <c:w val="0.60481306821640468"/>
          <c:h val="0.8361733034396166"/>
        </c:manualLayout>
      </c:layout>
      <c:barChart>
        <c:barDir val="bar"/>
        <c:grouping val="percentStacked"/>
        <c:varyColors val="0"/>
        <c:ser>
          <c:idx val="0"/>
          <c:order val="0"/>
          <c:tx>
            <c:strRef>
              <c:f>[7]POBOBJ!$N$10:$O$10</c:f>
              <c:strCache>
                <c:ptCount val="1"/>
                <c:pt idx="0">
                  <c:v>N° 46 Urgencias odontológicas ambulatorias</c:v>
                </c:pt>
              </c:strCache>
            </c:strRef>
          </c:tx>
          <c:invertIfNegative val="0"/>
          <c:dLbls>
            <c:dLbl>
              <c:idx val="0"/>
              <c:layout/>
              <c:tx>
                <c:rich>
                  <a:bodyPr/>
                  <a:lstStyle/>
                  <a:p>
                    <a:r>
                      <a:rPr lang="en-US"/>
                      <a:t>N° 46</a:t>
                    </a:r>
                  </a:p>
                  <a:p>
                    <a:fld id="{7BD9C76F-5AC3-4471-B7F6-8C385AC547E8}"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57D-438C-9B8D-70DAF15E660C}"/>
                </c:ext>
              </c:extLst>
            </c:dLbl>
            <c:dLbl>
              <c:idx val="1"/>
              <c:layout>
                <c:manualLayout>
                  <c:x val="7.4177086989864437E-3"/>
                  <c:y val="-1.5151518766766587E-2"/>
                </c:manualLayout>
              </c:layout>
              <c:tx>
                <c:rich>
                  <a:bodyPr/>
                  <a:lstStyle/>
                  <a:p>
                    <a:r>
                      <a:rPr lang="en-US"/>
                      <a:t>N° 46</a:t>
                    </a:r>
                  </a:p>
                  <a:p>
                    <a:fld id="{D31ACB62-C905-435D-9D1B-ED3534BDAAC7}"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57D-438C-9B8D-70DAF15E660C}"/>
                </c:ext>
              </c:extLst>
            </c:dLbl>
            <c:dLbl>
              <c:idx val="2"/>
              <c:layout/>
              <c:tx>
                <c:rich>
                  <a:bodyPr/>
                  <a:lstStyle/>
                  <a:p>
                    <a:r>
                      <a:rPr lang="en-US" baseline="0"/>
                      <a:t>N° 46</a:t>
                    </a:r>
                  </a:p>
                  <a:p>
                    <a:fld id="{351D3104-5106-49C2-BCCD-C0C815457F73}"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57D-438C-9B8D-70DAF15E660C}"/>
                </c:ext>
              </c:extLst>
            </c:dLbl>
            <c:numFmt formatCode="0.0%" sourceLinked="0"/>
            <c:spPr>
              <a:noFill/>
              <a:ln>
                <a:noFill/>
              </a:ln>
              <a:effectLst/>
            </c:spPr>
            <c:txPr>
              <a:bodyPr/>
              <a:lstStyle/>
              <a:p>
                <a:pPr>
                  <a:defRPr sz="800" b="1">
                    <a:solidFill>
                      <a:schemeClr val="bg1"/>
                    </a:solidFill>
                    <a:latin typeface="Verdana" pitchFamily="34" charset="0"/>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[7]POBOBJ!$P$9:$R$9</c:f>
              <c:strCache>
                <c:ptCount val="3"/>
                <c:pt idx="0">
                  <c:v>Fonasa</c:v>
                </c:pt>
                <c:pt idx="1">
                  <c:v>Isapre</c:v>
                </c:pt>
                <c:pt idx="2">
                  <c:v>Sistema</c:v>
                </c:pt>
              </c:strCache>
            </c:strRef>
          </c:cat>
          <c:val>
            <c:numRef>
              <c:f>[7]POBOBJ!$P$10:$R$10</c:f>
              <c:numCache>
                <c:formatCode>General</c:formatCode>
                <c:ptCount val="3"/>
                <c:pt idx="0">
                  <c:v>0.16608881803032988</c:v>
                </c:pt>
                <c:pt idx="1">
                  <c:v>3.9068595412426715E-2</c:v>
                </c:pt>
                <c:pt idx="2">
                  <c:v>0.15909751073938824</c:v>
                </c:pt>
              </c:numCache>
            </c:numRef>
          </c:val>
          <c:extLst>
            <c:ext xmlns:c16="http://schemas.microsoft.com/office/drawing/2014/chart" uri="{C3380CC4-5D6E-409C-BE32-E72D297353CC}">
              <c16:uniqueId val="{00000003-F57D-438C-9B8D-70DAF15E660C}"/>
            </c:ext>
          </c:extLst>
        </c:ser>
        <c:ser>
          <c:idx val="1"/>
          <c:order val="1"/>
          <c:tx>
            <c:strRef>
              <c:f>[7]POBOBJ!$N$11:$O$11</c:f>
              <c:strCache>
                <c:ptCount val="1"/>
                <c:pt idx="0">
                  <c:v>N° 19 Infección Respiratoria Aguda (IRA) Infantil</c:v>
                </c:pt>
              </c:strCache>
            </c:strRef>
          </c:tx>
          <c:invertIfNegative val="0"/>
          <c:dLbls>
            <c:dLbl>
              <c:idx val="0"/>
              <c:layout/>
              <c:tx>
                <c:rich>
                  <a:bodyPr/>
                  <a:lstStyle/>
                  <a:p>
                    <a:r>
                      <a:rPr lang="en-US"/>
                      <a:t>N° 19</a:t>
                    </a:r>
                  </a:p>
                  <a:p>
                    <a:r>
                      <a:rPr lang="en-US"/>
                      <a:t>13,1%</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F57D-438C-9B8D-70DAF15E660C}"/>
                </c:ext>
              </c:extLst>
            </c:dLbl>
            <c:dLbl>
              <c:idx val="1"/>
              <c:layout/>
              <c:tx>
                <c:rich>
                  <a:bodyPr/>
                  <a:lstStyle/>
                  <a:p>
                    <a:r>
                      <a:rPr lang="en-US"/>
                      <a:t>N° 19</a:t>
                    </a:r>
                  </a:p>
                  <a:p>
                    <a:r>
                      <a:rPr lang="en-US"/>
                      <a:t>14,4%</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5-F57D-438C-9B8D-70DAF15E660C}"/>
                </c:ext>
              </c:extLst>
            </c:dLbl>
            <c:dLbl>
              <c:idx val="2"/>
              <c:layout>
                <c:manualLayout>
                  <c:x val="-1.8544271747466153E-3"/>
                  <c:y val="0"/>
                </c:manualLayout>
              </c:layout>
              <c:tx>
                <c:rich>
                  <a:bodyPr/>
                  <a:lstStyle/>
                  <a:p>
                    <a:r>
                      <a:rPr lang="en-US"/>
                      <a:t>N° 19</a:t>
                    </a:r>
                  </a:p>
                  <a:p>
                    <a:r>
                      <a:rPr lang="en-US"/>
                      <a:t>13,2%</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F57D-438C-9B8D-70DAF15E660C}"/>
                </c:ext>
              </c:extLst>
            </c:dLbl>
            <c:numFmt formatCode="0.0%" sourceLinked="0"/>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[7]POBOBJ!$P$9:$R$9</c:f>
              <c:strCache>
                <c:ptCount val="3"/>
                <c:pt idx="0">
                  <c:v>Fonasa</c:v>
                </c:pt>
                <c:pt idx="1">
                  <c:v>Isapre</c:v>
                </c:pt>
                <c:pt idx="2">
                  <c:v>Sistema</c:v>
                </c:pt>
              </c:strCache>
            </c:strRef>
          </c:cat>
          <c:val>
            <c:numRef>
              <c:f>[7]POBOBJ!$P$11:$R$11</c:f>
              <c:numCache>
                <c:formatCode>General</c:formatCode>
                <c:ptCount val="3"/>
                <c:pt idx="0">
                  <c:v>0.12967632590163819</c:v>
                </c:pt>
                <c:pt idx="1">
                  <c:v>0.14514782645963592</c:v>
                </c:pt>
                <c:pt idx="2">
                  <c:v>0.13052789120693858</c:v>
                </c:pt>
              </c:numCache>
            </c:numRef>
          </c:val>
          <c:extLst>
            <c:ext xmlns:c16="http://schemas.microsoft.com/office/drawing/2014/chart" uri="{C3380CC4-5D6E-409C-BE32-E72D297353CC}">
              <c16:uniqueId val="{00000007-F57D-438C-9B8D-70DAF15E660C}"/>
            </c:ext>
          </c:extLst>
        </c:ser>
        <c:ser>
          <c:idx val="2"/>
          <c:order val="2"/>
          <c:tx>
            <c:strRef>
              <c:f>[7]POBOBJ!$N$12:$O$12</c:f>
              <c:strCache>
                <c:ptCount val="1"/>
                <c:pt idx="0">
                  <c:v>N° 21 Hipertensión Arterial</c:v>
                </c:pt>
              </c:strCache>
            </c:strRef>
          </c:tx>
          <c:invertIfNegative val="0"/>
          <c:dLbls>
            <c:dLbl>
              <c:idx val="0"/>
              <c:layout/>
              <c:tx>
                <c:rich>
                  <a:bodyPr/>
                  <a:lstStyle/>
                  <a:p>
                    <a:r>
                      <a:rPr lang="en-US" baseline="0"/>
                      <a:t>N° 21</a:t>
                    </a:r>
                  </a:p>
                  <a:p>
                    <a:fld id="{2DEB23CA-7F63-4186-A484-49EA0FF4FA58}"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F57D-438C-9B8D-70DAF15E660C}"/>
                </c:ext>
              </c:extLst>
            </c:dLbl>
            <c:dLbl>
              <c:idx val="1"/>
              <c:layout/>
              <c:tx>
                <c:rich>
                  <a:bodyPr/>
                  <a:lstStyle/>
                  <a:p>
                    <a:r>
                      <a:rPr lang="en-US" baseline="0"/>
                      <a:t>N° 21</a:t>
                    </a:r>
                  </a:p>
                  <a:p>
                    <a:fld id="{C91D2F82-2A74-43A0-B4A9-4EEDB38949D4}"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F57D-438C-9B8D-70DAF15E660C}"/>
                </c:ext>
              </c:extLst>
            </c:dLbl>
            <c:dLbl>
              <c:idx val="2"/>
              <c:layout/>
              <c:tx>
                <c:rich>
                  <a:bodyPr/>
                  <a:lstStyle/>
                  <a:p>
                    <a:r>
                      <a:rPr lang="en-US" baseline="0"/>
                      <a:t>N° 21</a:t>
                    </a:r>
                  </a:p>
                  <a:p>
                    <a:fld id="{5564073A-AAD9-4ACD-B718-8FB89D99D4F5}"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F57D-438C-9B8D-70DAF15E660C}"/>
                </c:ext>
              </c:extLst>
            </c:dLbl>
            <c:numFmt formatCode="0.0%" sourceLinked="0"/>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[7]POBOBJ!$P$9:$R$9</c:f>
              <c:strCache>
                <c:ptCount val="3"/>
                <c:pt idx="0">
                  <c:v>Fonasa</c:v>
                </c:pt>
                <c:pt idx="1">
                  <c:v>Isapre</c:v>
                </c:pt>
                <c:pt idx="2">
                  <c:v>Sistema</c:v>
                </c:pt>
              </c:strCache>
            </c:strRef>
          </c:cat>
          <c:val>
            <c:numRef>
              <c:f>[7]POBOBJ!$P$12:$R$12</c:f>
              <c:numCache>
                <c:formatCode>General</c:formatCode>
                <c:ptCount val="3"/>
                <c:pt idx="0">
                  <c:v>0.11921023041154113</c:v>
                </c:pt>
                <c:pt idx="1">
                  <c:v>0.17953271000727614</c:v>
                </c:pt>
                <c:pt idx="2">
                  <c:v>0.12253043394065932</c:v>
                </c:pt>
              </c:numCache>
            </c:numRef>
          </c:val>
          <c:extLst>
            <c:ext xmlns:c16="http://schemas.microsoft.com/office/drawing/2014/chart" uri="{C3380CC4-5D6E-409C-BE32-E72D297353CC}">
              <c16:uniqueId val="{0000000B-F57D-438C-9B8D-70DAF15E660C}"/>
            </c:ext>
          </c:extLst>
        </c:ser>
        <c:ser>
          <c:idx val="3"/>
          <c:order val="3"/>
          <c:tx>
            <c:strRef>
              <c:f>[7]POBOBJ!$N$13:$O$13</c:f>
              <c:strCache>
                <c:ptCount val="1"/>
                <c:pt idx="0">
                  <c:v>N° 29 Vicios de refracción en personas de 65 años y más</c:v>
                </c:pt>
              </c:strCache>
            </c:strRef>
          </c:tx>
          <c:invertIfNegative val="0"/>
          <c:dLbls>
            <c:dLbl>
              <c:idx val="0"/>
              <c:layout/>
              <c:tx>
                <c:rich>
                  <a:bodyPr/>
                  <a:lstStyle/>
                  <a:p>
                    <a:r>
                      <a:rPr lang="en-US"/>
                      <a:t>N° 29</a:t>
                    </a:r>
                  </a:p>
                  <a:p>
                    <a:r>
                      <a:rPr lang="en-US"/>
                      <a:t>8,6%</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F57D-438C-9B8D-70DAF15E660C}"/>
                </c:ext>
              </c:extLst>
            </c:dLbl>
            <c:dLbl>
              <c:idx val="1"/>
              <c:layout/>
              <c:tx>
                <c:rich>
                  <a:bodyPr/>
                  <a:lstStyle/>
                  <a:p>
                    <a:r>
                      <a:rPr lang="en-US"/>
                      <a:t>N° 29</a:t>
                    </a:r>
                  </a:p>
                  <a:p>
                    <a:r>
                      <a:rPr lang="en-US"/>
                      <a:t>2,8%</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D-F57D-438C-9B8D-70DAF15E660C}"/>
                </c:ext>
              </c:extLst>
            </c:dLbl>
            <c:dLbl>
              <c:idx val="2"/>
              <c:layout/>
              <c:tx>
                <c:rich>
                  <a:bodyPr/>
                  <a:lstStyle/>
                  <a:p>
                    <a:r>
                      <a:rPr lang="en-US"/>
                      <a:t>N° 29</a:t>
                    </a:r>
                  </a:p>
                  <a:p>
                    <a:r>
                      <a:rPr lang="en-US"/>
                      <a:t>8,3%</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E-F57D-438C-9B8D-70DAF15E660C}"/>
                </c:ext>
              </c:extLst>
            </c:dLbl>
            <c:numFmt formatCode="0.0%" sourceLinked="0"/>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[7]POBOBJ!$P$9:$R$9</c:f>
              <c:strCache>
                <c:ptCount val="3"/>
                <c:pt idx="0">
                  <c:v>Fonasa</c:v>
                </c:pt>
                <c:pt idx="1">
                  <c:v>Isapre</c:v>
                </c:pt>
                <c:pt idx="2">
                  <c:v>Sistema</c:v>
                </c:pt>
              </c:strCache>
            </c:strRef>
          </c:cat>
          <c:val>
            <c:numRef>
              <c:f>[7]POBOBJ!$P$13:$R$13</c:f>
              <c:numCache>
                <c:formatCode>General</c:formatCode>
                <c:ptCount val="3"/>
                <c:pt idx="0">
                  <c:v>8.6595341365571218E-2</c:v>
                </c:pt>
                <c:pt idx="1">
                  <c:v>2.8188961498787798E-2</c:v>
                </c:pt>
                <c:pt idx="2">
                  <c:v>8.338060168881524E-2</c:v>
                </c:pt>
              </c:numCache>
            </c:numRef>
          </c:val>
          <c:extLst>
            <c:ext xmlns:c16="http://schemas.microsoft.com/office/drawing/2014/chart" uri="{C3380CC4-5D6E-409C-BE32-E72D297353CC}">
              <c16:uniqueId val="{0000000F-F57D-438C-9B8D-70DAF15E660C}"/>
            </c:ext>
          </c:extLst>
        </c:ser>
        <c:ser>
          <c:idx val="5"/>
          <c:order val="4"/>
          <c:tx>
            <c:strRef>
              <c:f>[7]POBOBJ!$N$14:$O$14</c:f>
              <c:strCache>
                <c:ptCount val="1"/>
                <c:pt idx="0">
                  <c:v>N° 7 Diabetes Mellitus Tipo 2</c:v>
                </c:pt>
              </c:strCache>
            </c:strRef>
          </c:tx>
          <c:invertIfNegative val="0"/>
          <c:dLbls>
            <c:dLbl>
              <c:idx val="0"/>
              <c:layout/>
              <c:tx>
                <c:rich>
                  <a:bodyPr/>
                  <a:lstStyle/>
                  <a:p>
                    <a:r>
                      <a:rPr lang="en-US"/>
                      <a:t>N° 7</a:t>
                    </a:r>
                  </a:p>
                  <a:p>
                    <a:fld id="{9FD25633-CF5E-4C5A-A2C3-A36828262128}" type="VALUE">
                      <a:rPr lang="en-US"/>
                      <a:pPr/>
                      <a:t>[VALOR]</a:t>
                    </a:fld>
                    <a:endParaRPr lang="es-CL"/>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F57D-438C-9B8D-70DAF15E660C}"/>
                </c:ext>
              </c:extLst>
            </c:dLbl>
            <c:dLbl>
              <c:idx val="1"/>
              <c:layout/>
              <c:tx>
                <c:rich>
                  <a:bodyPr/>
                  <a:lstStyle/>
                  <a:p>
                    <a:r>
                      <a:rPr lang="en-US"/>
                      <a:t>N°</a:t>
                    </a:r>
                    <a:r>
                      <a:rPr lang="en-US" baseline="0"/>
                      <a:t> 7</a:t>
                    </a:r>
                  </a:p>
                  <a:p>
                    <a:fld id="{A3E7F773-CFB5-4891-B5E2-1A84EE92B2CB}" type="VALUE">
                      <a:rPr lang="en-US"/>
                      <a:pPr/>
                      <a:t>[VALOR]</a:t>
                    </a:fld>
                    <a:endParaRPr lang="es-CL"/>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F57D-438C-9B8D-70DAF15E660C}"/>
                </c:ext>
              </c:extLst>
            </c:dLbl>
            <c:dLbl>
              <c:idx val="2"/>
              <c:layout/>
              <c:tx>
                <c:rich>
                  <a:bodyPr/>
                  <a:lstStyle/>
                  <a:p>
                    <a:r>
                      <a:rPr lang="en-US"/>
                      <a:t>N° 7</a:t>
                    </a:r>
                  </a:p>
                  <a:p>
                    <a:r>
                      <a:rPr lang="en-US"/>
                      <a:t>6,6%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57D-438C-9B8D-70DAF15E660C}"/>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[7]POBOBJ!$P$14:$R$14</c:f>
              <c:numCache>
                <c:formatCode>General</c:formatCode>
                <c:ptCount val="3"/>
                <c:pt idx="0">
                  <c:v>6.478349852655689E-2</c:v>
                </c:pt>
                <c:pt idx="1">
                  <c:v>8.7996509010434987E-2</c:v>
                </c:pt>
                <c:pt idx="2">
                  <c:v>6.6061163500651873E-2</c:v>
                </c:pt>
              </c:numCache>
            </c:numRef>
          </c:val>
          <c:extLst>
            <c:ext xmlns:c16="http://schemas.microsoft.com/office/drawing/2014/chart" uri="{C3380CC4-5D6E-409C-BE32-E72D297353CC}">
              <c16:uniqueId val="{00000013-F57D-438C-9B8D-70DAF15E660C}"/>
            </c:ext>
          </c:extLst>
        </c:ser>
        <c:ser>
          <c:idx val="4"/>
          <c:order val="5"/>
          <c:tx>
            <c:strRef>
              <c:f>[7]POBOBJ!$N$15:$O$15</c:f>
              <c:strCache>
                <c:ptCount val="1"/>
                <c:pt idx="0">
                  <c:v>OA Otras Ambulatorias</c:v>
                </c:pt>
              </c:strCache>
            </c:strRef>
          </c:tx>
          <c:invertIfNegative val="0"/>
          <c:dLbls>
            <c:dLbl>
              <c:idx val="0"/>
              <c:layout/>
              <c:tx>
                <c:rich>
                  <a:bodyPr/>
                  <a:lstStyle/>
                  <a:p>
                    <a:r>
                      <a:rPr lang="en-US" baseline="0"/>
                      <a:t>OA</a:t>
                    </a:r>
                  </a:p>
                  <a:p>
                    <a:r>
                      <a:rPr lang="en-US" baseline="0"/>
                      <a:t>43,2%</a:t>
                    </a:r>
                    <a:endParaRPr lang="en-US"/>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F57D-438C-9B8D-70DAF15E660C}"/>
                </c:ext>
              </c:extLst>
            </c:dLbl>
            <c:dLbl>
              <c:idx val="1"/>
              <c:layout>
                <c:manualLayout>
                  <c:x val="-8.5874441628231285E-17"/>
                  <c:y val="0"/>
                </c:manualLayout>
              </c:layout>
              <c:tx>
                <c:rich>
                  <a:bodyPr/>
                  <a:lstStyle/>
                  <a:p>
                    <a:r>
                      <a:rPr lang="en-US" baseline="0"/>
                      <a:t>OA</a:t>
                    </a:r>
                  </a:p>
                  <a:p>
                    <a:r>
                      <a:rPr lang="en-US" baseline="0"/>
                      <a:t>51,9%</a:t>
                    </a:r>
                    <a:endParaRPr lang="en-US"/>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5-F57D-438C-9B8D-70DAF15E660C}"/>
                </c:ext>
              </c:extLst>
            </c:dLbl>
            <c:dLbl>
              <c:idx val="2"/>
              <c:layout>
                <c:manualLayout>
                  <c:x val="-2.3420572815576017E-3"/>
                  <c:y val="-2.7428375025400849E-17"/>
                </c:manualLayout>
              </c:layout>
              <c:tx>
                <c:rich>
                  <a:bodyPr wrap="square" lIns="38100" tIns="19050" rIns="38100" bIns="19050" anchor="ctr">
                    <a:noAutofit/>
                  </a:bodyPr>
                  <a:lstStyle/>
                  <a:p>
                    <a:pPr algn="ctr">
                      <a:defRPr lang="es-ES" sz="800" b="1" i="0" u="none" strike="noStrike" kern="1200" baseline="0">
                        <a:solidFill>
                          <a:sysClr val="window" lastClr="FFFFFF"/>
                        </a:solidFill>
                        <a:latin typeface="Verdana" pitchFamily="34" charset="0"/>
                        <a:ea typeface="+mn-ea"/>
                        <a:cs typeface="+mn-cs"/>
                      </a:defRPr>
                    </a:pPr>
                    <a:r>
                      <a:rPr lang="en-US" baseline="0"/>
                      <a:t>OA</a:t>
                    </a:r>
                  </a:p>
                  <a:p>
                    <a:pPr algn="ctr">
                      <a:defRPr lang="es-ES" sz="800" b="1" i="0" u="none" strike="noStrike" kern="1200" baseline="0">
                        <a:solidFill>
                          <a:sysClr val="window" lastClr="FFFFFF"/>
                        </a:solidFill>
                        <a:latin typeface="Verdana" pitchFamily="34" charset="0"/>
                        <a:ea typeface="+mn-ea"/>
                        <a:cs typeface="+mn-cs"/>
                      </a:defRPr>
                    </a:pPr>
                    <a:r>
                      <a:rPr lang="en-US" baseline="0"/>
                      <a:t>43,7%</a:t>
                    </a:r>
                    <a:endParaRPr lang="en-US"/>
                  </a:p>
                </c:rich>
              </c:tx>
              <c:numFmt formatCode="0.0%" sourceLinked="0"/>
              <c:spPr>
                <a:noFill/>
                <a:ln>
                  <a:noFill/>
                </a:ln>
                <a:effectLst/>
              </c:sp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6-F57D-438C-9B8D-70DAF15E660C}"/>
                </c:ext>
              </c:extLst>
            </c:dLbl>
            <c:numFmt formatCode="0.0%" sourceLinked="0"/>
            <c:spPr>
              <a:noFill/>
              <a:ln>
                <a:noFill/>
              </a:ln>
              <a:effectLst/>
            </c:spPr>
            <c:txPr>
              <a:bodyPr wrap="square" lIns="38100" tIns="19050" rIns="38100" bIns="19050" anchor="ctr">
                <a:spAutoFit/>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[7]POBOBJ!$P$9:$R$9</c:f>
              <c:strCache>
                <c:ptCount val="3"/>
                <c:pt idx="0">
                  <c:v>Fonasa</c:v>
                </c:pt>
                <c:pt idx="1">
                  <c:v>Isapre</c:v>
                </c:pt>
                <c:pt idx="2">
                  <c:v>Sistema</c:v>
                </c:pt>
              </c:strCache>
            </c:strRef>
          </c:cat>
          <c:val>
            <c:numRef>
              <c:f>[7]POBOBJ!$P$15:$R$15</c:f>
              <c:numCache>
                <c:formatCode>General</c:formatCode>
                <c:ptCount val="3"/>
                <c:pt idx="0">
                  <c:v>0.4336346940207787</c:v>
                </c:pt>
                <c:pt idx="1">
                  <c:v>0.52001133792369869</c:v>
                </c:pt>
                <c:pt idx="2">
                  <c:v>0.43838894218567237</c:v>
                </c:pt>
              </c:numCache>
            </c:numRef>
          </c:val>
          <c:extLst>
            <c:ext xmlns:c16="http://schemas.microsoft.com/office/drawing/2014/chart" uri="{C3380CC4-5D6E-409C-BE32-E72D297353CC}">
              <c16:uniqueId val="{00000017-F57D-438C-9B8D-70DAF15E660C}"/>
            </c:ext>
          </c:extLst>
        </c:ser>
        <c:dLbls>
          <c:showLegendKey val="0"/>
          <c:showVal val="0"/>
          <c:showCatName val="0"/>
          <c:showSerName val="0"/>
          <c:showPercent val="0"/>
          <c:showBubbleSize val="0"/>
        </c:dLbls>
        <c:gapWidth val="100"/>
        <c:overlap val="100"/>
        <c:axId val="480564064"/>
        <c:axId val="480564624"/>
      </c:barChart>
      <c:catAx>
        <c:axId val="480564064"/>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0564624"/>
        <c:crosses val="autoZero"/>
        <c:auto val="1"/>
        <c:lblAlgn val="ctr"/>
        <c:lblOffset val="100"/>
        <c:tickLblSkip val="1"/>
        <c:noMultiLvlLbl val="0"/>
      </c:catAx>
      <c:valAx>
        <c:axId val="480564624"/>
        <c:scaling>
          <c:orientation val="minMax"/>
        </c:scaling>
        <c:delete val="0"/>
        <c:axPos val="b"/>
        <c:numFmt formatCode="0%" sourceLinked="1"/>
        <c:majorTickMark val="out"/>
        <c:minorTickMark val="none"/>
        <c:tickLblPos val="nextTo"/>
        <c:txPr>
          <a:bodyPr/>
          <a:lstStyle/>
          <a:p>
            <a:pPr>
              <a:defRPr sz="1000">
                <a:latin typeface="Verdana" pitchFamily="34" charset="0"/>
              </a:defRPr>
            </a:pPr>
            <a:endParaRPr lang="es-CL"/>
          </a:p>
        </c:txPr>
        <c:crossAx val="480564064"/>
        <c:crosses val="autoZero"/>
        <c:crossBetween val="between"/>
        <c:majorUnit val="0.2"/>
      </c:valAx>
    </c:plotArea>
    <c:legend>
      <c:legendPos val="r"/>
      <c:layout>
        <c:manualLayout>
          <c:xMode val="edge"/>
          <c:yMode val="edge"/>
          <c:x val="0.74789643607114908"/>
          <c:y val="0.25538370050083181"/>
          <c:w val="0.25210356392885086"/>
          <c:h val="0.47598530654596627"/>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33" l="0.70000000000000062" r="0.70000000000000062" t="0.750000000000002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modalidad </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atención mixta más frecuentes MARZO 2024</a:t>
            </a:r>
          </a:p>
        </c:rich>
      </c:tx>
      <c:layout>
        <c:manualLayout>
          <c:xMode val="edge"/>
          <c:yMode val="edge"/>
          <c:x val="0.2281087039487063"/>
          <c:y val="1.1396011396011397E-2"/>
        </c:manualLayout>
      </c:layout>
      <c:overlay val="1"/>
    </c:title>
    <c:autoTitleDeleted val="0"/>
    <c:plotArea>
      <c:layout>
        <c:manualLayout>
          <c:layoutTarget val="inner"/>
          <c:xMode val="edge"/>
          <c:yMode val="edge"/>
          <c:x val="8.8549541644537863E-2"/>
          <c:y val="7.5643941943154547E-2"/>
          <c:w val="0.62711458749269589"/>
          <c:h val="0.86635507100074061"/>
        </c:manualLayout>
      </c:layout>
      <c:barChart>
        <c:barDir val="bar"/>
        <c:grouping val="percentStacked"/>
        <c:varyColors val="0"/>
        <c:ser>
          <c:idx val="5"/>
          <c:order val="0"/>
          <c:tx>
            <c:strRef>
              <c:f>[7]POBOBJ!$N$34:$O$34</c:f>
              <c:strCache>
                <c:ptCount val="1"/>
                <c:pt idx="0">
                  <c:v>N° 17 Linfoma del Adulto</c:v>
                </c:pt>
              </c:strCache>
            </c:strRef>
          </c:tx>
          <c:invertIfNegative val="0"/>
          <c:dLbls>
            <c:dLbl>
              <c:idx val="0"/>
              <c:layout>
                <c:manualLayout>
                  <c:x val="1.9372807271362012E-2"/>
                  <c:y val="9.9715099715099606E-2"/>
                </c:manualLayout>
              </c:layout>
              <c:tx>
                <c:rich>
                  <a:bodyPr/>
                  <a:lstStyle/>
                  <a:p>
                    <a:r>
                      <a:rPr lang="en-US" b="1"/>
                      <a:t>N° 17</a:t>
                    </a:r>
                  </a:p>
                  <a:p>
                    <a:fld id="{7ECFD31E-1A53-4F5A-B7CC-78C583F9DBEE}" type="VALUE">
                      <a:rPr lang="en-US" b="1"/>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8652-4DC0-B2A6-39C9E1E8795E}"/>
                </c:ext>
              </c:extLst>
            </c:dLbl>
            <c:dLbl>
              <c:idx val="1"/>
              <c:layout>
                <c:manualLayout>
                  <c:x val="1.0897204090141138E-2"/>
                  <c:y val="0.12250712250712251"/>
                </c:manualLayout>
              </c:layout>
              <c:tx>
                <c:rich>
                  <a:bodyPr/>
                  <a:lstStyle/>
                  <a:p>
                    <a:r>
                      <a:rPr lang="en-US" b="1"/>
                      <a:t>N° 17</a:t>
                    </a:r>
                  </a:p>
                  <a:p>
                    <a:r>
                      <a:rPr lang="en-US" b="1"/>
                      <a:t>1,5%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652-4DC0-B2A6-39C9E1E8795E}"/>
                </c:ext>
              </c:extLst>
            </c:dLbl>
            <c:dLbl>
              <c:idx val="2"/>
              <c:layout>
                <c:manualLayout>
                  <c:x val="2.5426809543662634E-2"/>
                  <c:y val="-0.11965811965811966"/>
                </c:manualLayout>
              </c:layout>
              <c:tx>
                <c:rich>
                  <a:bodyPr/>
                  <a:lstStyle/>
                  <a:p>
                    <a:r>
                      <a:rPr lang="en-US" b="1"/>
                      <a:t>N° 17</a:t>
                    </a:r>
                  </a:p>
                  <a:p>
                    <a:fld id="{14D92802-73C4-43F2-8BB6-A236A508511C}" type="VALUE">
                      <a:rPr lang="en-US" b="1"/>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8652-4DC0-B2A6-39C9E1E8795E}"/>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[7]POBOBJ!$P$34:$R$34</c:f>
              <c:numCache>
                <c:formatCode>General</c:formatCode>
                <c:ptCount val="3"/>
                <c:pt idx="0">
                  <c:v>3.8433358356779971E-3</c:v>
                </c:pt>
                <c:pt idx="1">
                  <c:v>1.4893396149318278E-2</c:v>
                </c:pt>
                <c:pt idx="2">
                  <c:v>4.2983046137045943E-3</c:v>
                </c:pt>
              </c:numCache>
            </c:numRef>
          </c:val>
          <c:extLst>
            <c:ext xmlns:c16="http://schemas.microsoft.com/office/drawing/2014/chart" uri="{C3380CC4-5D6E-409C-BE32-E72D297353CC}">
              <c16:uniqueId val="{00000003-8652-4DC0-B2A6-39C9E1E8795E}"/>
            </c:ext>
          </c:extLst>
        </c:ser>
        <c:ser>
          <c:idx val="0"/>
          <c:order val="1"/>
          <c:tx>
            <c:strRef>
              <c:f>[7]POBOBJ!$N$30:$O$30</c:f>
              <c:strCache>
                <c:ptCount val="1"/>
                <c:pt idx="0">
                  <c:v>N° 3 Cáncer Cérvicouterino</c:v>
                </c:pt>
              </c:strCache>
            </c:strRef>
          </c:tx>
          <c:spPr>
            <a:solidFill>
              <a:schemeClr val="accent2">
                <a:lumMod val="75000"/>
              </a:schemeClr>
            </a:solidFill>
          </c:spPr>
          <c:invertIfNegative val="0"/>
          <c:dLbls>
            <c:dLbl>
              <c:idx val="0"/>
              <c:layout/>
              <c:tx>
                <c:rich>
                  <a:bodyPr/>
                  <a:lstStyle/>
                  <a:p>
                    <a:r>
                      <a:rPr lang="en-US"/>
                      <a:t>N°</a:t>
                    </a:r>
                    <a:r>
                      <a:rPr lang="en-US" baseline="0"/>
                      <a:t> 3</a:t>
                    </a:r>
                  </a:p>
                  <a:p>
                    <a:fld id="{F152A7D3-4B0A-4D7B-A63B-F3424929FEC1}"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8652-4DC0-B2A6-39C9E1E8795E}"/>
                </c:ext>
              </c:extLst>
            </c:dLbl>
            <c:dLbl>
              <c:idx val="1"/>
              <c:layout/>
              <c:tx>
                <c:rich>
                  <a:bodyPr/>
                  <a:lstStyle/>
                  <a:p>
                    <a:r>
                      <a:rPr lang="en-US"/>
                      <a:t>N° 3</a:t>
                    </a:r>
                  </a:p>
                  <a:p>
                    <a:fld id="{E221DC8C-4954-4824-B7B2-6C6DF40C49B8}"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652-4DC0-B2A6-39C9E1E8795E}"/>
                </c:ext>
              </c:extLst>
            </c:dLbl>
            <c:dLbl>
              <c:idx val="2"/>
              <c:layout/>
              <c:tx>
                <c:rich>
                  <a:bodyPr/>
                  <a:lstStyle/>
                  <a:p>
                    <a:r>
                      <a:rPr lang="en-US"/>
                      <a:t>N° 3</a:t>
                    </a:r>
                  </a:p>
                  <a:p>
                    <a:fld id="{5B498A05-DE99-45B8-8F69-581866952905}"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8652-4DC0-B2A6-39C9E1E8795E}"/>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[7]POBOBJ!$P$29:$R$29</c:f>
              <c:strCache>
                <c:ptCount val="3"/>
                <c:pt idx="0">
                  <c:v>Fonasa</c:v>
                </c:pt>
                <c:pt idx="1">
                  <c:v>Isapre</c:v>
                </c:pt>
                <c:pt idx="2">
                  <c:v>Sistema</c:v>
                </c:pt>
              </c:strCache>
            </c:strRef>
          </c:cat>
          <c:val>
            <c:numRef>
              <c:f>[7]POBOBJ!$P$30:$R$30</c:f>
              <c:numCache>
                <c:formatCode>General</c:formatCode>
                <c:ptCount val="3"/>
                <c:pt idx="0">
                  <c:v>0.83170254124719201</c:v>
                </c:pt>
                <c:pt idx="1">
                  <c:v>6.9691729007776898E-2</c:v>
                </c:pt>
                <c:pt idx="2">
                  <c:v>0.80032794977463118</c:v>
                </c:pt>
              </c:numCache>
            </c:numRef>
          </c:val>
          <c:extLst>
            <c:ext xmlns:c16="http://schemas.microsoft.com/office/drawing/2014/chart" uri="{C3380CC4-5D6E-409C-BE32-E72D297353CC}">
              <c16:uniqueId val="{00000007-8652-4DC0-B2A6-39C9E1E8795E}"/>
            </c:ext>
          </c:extLst>
        </c:ser>
        <c:ser>
          <c:idx val="3"/>
          <c:order val="2"/>
          <c:tx>
            <c:strRef>
              <c:f>[7]POBOBJ!$N$33:$O$33</c:f>
              <c:strCache>
                <c:ptCount val="1"/>
                <c:pt idx="0">
                  <c:v>N° 15 Esquizofrenia</c:v>
                </c:pt>
              </c:strCache>
            </c:strRef>
          </c:tx>
          <c:invertIfNegative val="0"/>
          <c:dLbls>
            <c:dLbl>
              <c:idx val="0"/>
              <c:layout>
                <c:manualLayout>
                  <c:x val="3.1789708939778311E-3"/>
                  <c:y val="-0.11680911680911692"/>
                </c:manualLayout>
              </c:layout>
              <c:tx>
                <c:rich>
                  <a:bodyPr/>
                  <a:lstStyle/>
                  <a:p>
                    <a:r>
                      <a:rPr lang="en-US"/>
                      <a:t>N° 15</a:t>
                    </a:r>
                  </a:p>
                  <a:p>
                    <a:fld id="{E49FBA2F-DBE0-4E3A-999A-915ABC10F477}"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8652-4DC0-B2A6-39C9E1E8795E}"/>
                </c:ext>
              </c:extLst>
            </c:dLbl>
            <c:dLbl>
              <c:idx val="1"/>
              <c:layout>
                <c:manualLayout>
                  <c:x val="5.108529193018658E-3"/>
                  <c:y val="-0.11680911680911675"/>
                </c:manualLayout>
              </c:layout>
              <c:tx>
                <c:rich>
                  <a:bodyPr/>
                  <a:lstStyle/>
                  <a:p>
                    <a:r>
                      <a:rPr lang="en-US"/>
                      <a:t>N° 15</a:t>
                    </a:r>
                  </a:p>
                  <a:p>
                    <a:fld id="{491F77B0-C297-4595-B36D-FD832E17A5B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8652-4DC0-B2A6-39C9E1E8795E}"/>
                </c:ext>
              </c:extLst>
            </c:dLbl>
            <c:dLbl>
              <c:idx val="2"/>
              <c:layout>
                <c:manualLayout>
                  <c:x val="-9.4210762605028593E-3"/>
                  <c:y val="0.12535612535612536"/>
                </c:manualLayout>
              </c:layout>
              <c:tx>
                <c:rich>
                  <a:bodyPr/>
                  <a:lstStyle/>
                  <a:p>
                    <a:r>
                      <a:rPr lang="en-US"/>
                      <a:t>N° 15</a:t>
                    </a:r>
                  </a:p>
                  <a:p>
                    <a:fld id="{F3592B92-46CA-403F-AA8C-FA06BB771554}"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8652-4DC0-B2A6-39C9E1E8795E}"/>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[7]POBOBJ!$P$29:$R$29</c:f>
              <c:strCache>
                <c:ptCount val="3"/>
                <c:pt idx="0">
                  <c:v>Fonasa</c:v>
                </c:pt>
                <c:pt idx="1">
                  <c:v>Isapre</c:v>
                </c:pt>
                <c:pt idx="2">
                  <c:v>Sistema</c:v>
                </c:pt>
              </c:strCache>
            </c:strRef>
          </c:cat>
          <c:val>
            <c:numRef>
              <c:f>[7]POBOBJ!$P$33:$R$33</c:f>
              <c:numCache>
                <c:formatCode>General</c:formatCode>
                <c:ptCount val="3"/>
                <c:pt idx="0">
                  <c:v>4.9389929003281182E-3</c:v>
                </c:pt>
                <c:pt idx="1">
                  <c:v>1.1401410488325813E-2</c:v>
                </c:pt>
                <c:pt idx="2">
                  <c:v>5.2050727360625441E-3</c:v>
                </c:pt>
              </c:numCache>
            </c:numRef>
          </c:val>
          <c:extLst>
            <c:ext xmlns:c16="http://schemas.microsoft.com/office/drawing/2014/chart" uri="{C3380CC4-5D6E-409C-BE32-E72D297353CC}">
              <c16:uniqueId val="{0000000B-8652-4DC0-B2A6-39C9E1E8795E}"/>
            </c:ext>
          </c:extLst>
        </c:ser>
        <c:ser>
          <c:idx val="1"/>
          <c:order val="3"/>
          <c:tx>
            <c:strRef>
              <c:f>[7]POBOBJ!$N$31:$O$31</c:f>
              <c:strCache>
                <c:ptCount val="1"/>
                <c:pt idx="0">
                  <c:v>N° 34 Depresión en personas de 15 años y más</c:v>
                </c:pt>
              </c:strCache>
            </c:strRef>
          </c:tx>
          <c:spPr>
            <a:solidFill>
              <a:srgbClr val="0070C0"/>
            </a:solidFill>
          </c:spPr>
          <c:invertIfNegative val="0"/>
          <c:dLbls>
            <c:dLbl>
              <c:idx val="0"/>
              <c:layout/>
              <c:tx>
                <c:rich>
                  <a:bodyPr/>
                  <a:lstStyle/>
                  <a:p>
                    <a:r>
                      <a:rPr lang="en-US"/>
                      <a:t>N° 34</a:t>
                    </a:r>
                  </a:p>
                  <a:p>
                    <a:fld id="{BC90A4A5-9A3D-4E0D-8110-3F32427D3811}"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8652-4DC0-B2A6-39C9E1E8795E}"/>
                </c:ext>
              </c:extLst>
            </c:dLbl>
            <c:dLbl>
              <c:idx val="1"/>
              <c:layout/>
              <c:tx>
                <c:rich>
                  <a:bodyPr/>
                  <a:lstStyle/>
                  <a:p>
                    <a:r>
                      <a:rPr lang="en-US"/>
                      <a:t>N° 34</a:t>
                    </a:r>
                  </a:p>
                  <a:p>
                    <a:fld id="{E2BF7624-4F4D-426A-99A3-E93A4CCF903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8652-4DC0-B2A6-39C9E1E8795E}"/>
                </c:ext>
              </c:extLst>
            </c:dLbl>
            <c:dLbl>
              <c:idx val="2"/>
              <c:layout/>
              <c:tx>
                <c:rich>
                  <a:bodyPr/>
                  <a:lstStyle/>
                  <a:p>
                    <a:r>
                      <a:rPr lang="en-US"/>
                      <a:t>N° 34</a:t>
                    </a:r>
                  </a:p>
                  <a:p>
                    <a:fld id="{4906B8DA-7DFF-4EAB-8DBC-975CA941251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8652-4DC0-B2A6-39C9E1E8795E}"/>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[7]POBOBJ!$P$29:$R$29</c:f>
              <c:strCache>
                <c:ptCount val="3"/>
                <c:pt idx="0">
                  <c:v>Fonasa</c:v>
                </c:pt>
                <c:pt idx="1">
                  <c:v>Isapre</c:v>
                </c:pt>
                <c:pt idx="2">
                  <c:v>Sistema</c:v>
                </c:pt>
              </c:strCache>
            </c:strRef>
          </c:cat>
          <c:val>
            <c:numRef>
              <c:f>[7]POBOBJ!$P$31:$R$31</c:f>
              <c:numCache>
                <c:formatCode>General</c:formatCode>
                <c:ptCount val="3"/>
                <c:pt idx="0">
                  <c:v>0.13776227788924778</c:v>
                </c:pt>
                <c:pt idx="1">
                  <c:v>0.82345483499760352</c:v>
                </c:pt>
                <c:pt idx="2">
                  <c:v>0.1659945857640224</c:v>
                </c:pt>
              </c:numCache>
            </c:numRef>
          </c:val>
          <c:extLst>
            <c:ext xmlns:c16="http://schemas.microsoft.com/office/drawing/2014/chart" uri="{C3380CC4-5D6E-409C-BE32-E72D297353CC}">
              <c16:uniqueId val="{0000000F-8652-4DC0-B2A6-39C9E1E8795E}"/>
            </c:ext>
          </c:extLst>
        </c:ser>
        <c:ser>
          <c:idx val="2"/>
          <c:order val="4"/>
          <c:tx>
            <c:strRef>
              <c:f>[7]POBOBJ!$N$32:$O$32</c:f>
              <c:strCache>
                <c:ptCount val="1"/>
                <c:pt idx="0">
                  <c:v>N° 25 Trastorno de Conducción que requiere Marcapaso</c:v>
                </c:pt>
              </c:strCache>
            </c:strRef>
          </c:tx>
          <c:invertIfNegative val="0"/>
          <c:dLbls>
            <c:dLbl>
              <c:idx val="0"/>
              <c:layout>
                <c:manualLayout>
                  <c:x val="-1.7028525058882494E-3"/>
                  <c:y val="0.1111111111111111"/>
                </c:manualLayout>
              </c:layout>
              <c:tx>
                <c:rich>
                  <a:bodyPr/>
                  <a:lstStyle/>
                  <a:p>
                    <a:r>
                      <a:rPr lang="en-US"/>
                      <a:t>N° 25</a:t>
                    </a:r>
                  </a:p>
                  <a:p>
                    <a:r>
                      <a:rPr lang="en-US"/>
                      <a:t>1,1%</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652-4DC0-B2A6-39C9E1E8795E}"/>
                </c:ext>
              </c:extLst>
            </c:dLbl>
            <c:dLbl>
              <c:idx val="1"/>
              <c:layout>
                <c:manualLayout>
                  <c:x val="-5.1085291930187465E-3"/>
                  <c:y val="0.11680911680911681"/>
                </c:manualLayout>
              </c:layout>
              <c:tx>
                <c:rich>
                  <a:bodyPr/>
                  <a:lstStyle/>
                  <a:p>
                    <a:r>
                      <a:rPr lang="en-US"/>
                      <a:t>N° 25</a:t>
                    </a:r>
                  </a:p>
                  <a:p>
                    <a:fld id="{64DF919B-168C-40C0-ACB2-DB1B2DBB4920}"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8652-4DC0-B2A6-39C9E1E8795E}"/>
                </c:ext>
              </c:extLst>
            </c:dLbl>
            <c:dLbl>
              <c:idx val="2"/>
              <c:layout>
                <c:manualLayout>
                  <c:x val="-2.9523509978951075E-3"/>
                  <c:y val="0.11396011396011396"/>
                </c:manualLayout>
              </c:layout>
              <c:tx>
                <c:rich>
                  <a:bodyPr/>
                  <a:lstStyle/>
                  <a:p>
                    <a:r>
                      <a:rPr lang="en-US"/>
                      <a:t>N° 25</a:t>
                    </a:r>
                  </a:p>
                  <a:p>
                    <a:fld id="{DACB2C18-6215-4574-ADC5-18364BD08522}"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8652-4DC0-B2A6-39C9E1E8795E}"/>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[7]POBOBJ!$P$29:$R$29</c:f>
              <c:strCache>
                <c:ptCount val="3"/>
                <c:pt idx="0">
                  <c:v>Fonasa</c:v>
                </c:pt>
                <c:pt idx="1">
                  <c:v>Isapre</c:v>
                </c:pt>
                <c:pt idx="2">
                  <c:v>Sistema</c:v>
                </c:pt>
              </c:strCache>
            </c:strRef>
          </c:cat>
          <c:val>
            <c:numRef>
              <c:f>[7]POBOBJ!$P$32:$R$32</c:f>
              <c:numCache>
                <c:formatCode>General</c:formatCode>
                <c:ptCount val="3"/>
                <c:pt idx="0">
                  <c:v>1.0175326944845827E-2</c:v>
                </c:pt>
                <c:pt idx="1">
                  <c:v>2.5221368920223256E-2</c:v>
                </c:pt>
                <c:pt idx="2">
                  <c:v>1.0794823955484242E-2</c:v>
                </c:pt>
              </c:numCache>
            </c:numRef>
          </c:val>
          <c:extLst>
            <c:ext xmlns:c16="http://schemas.microsoft.com/office/drawing/2014/chart" uri="{C3380CC4-5D6E-409C-BE32-E72D297353CC}">
              <c16:uniqueId val="{00000013-8652-4DC0-B2A6-39C9E1E8795E}"/>
            </c:ext>
          </c:extLst>
        </c:ser>
        <c:ser>
          <c:idx val="4"/>
          <c:order val="5"/>
          <c:tx>
            <c:strRef>
              <c:f>[7]POBOBJ!$N$35:$O$35</c:f>
              <c:strCache>
                <c:ptCount val="1"/>
                <c:pt idx="0">
                  <c:v>OM Otras Mixtas</c:v>
                </c:pt>
              </c:strCache>
            </c:strRef>
          </c:tx>
          <c:invertIfNegative val="0"/>
          <c:dLbls>
            <c:dLbl>
              <c:idx val="0"/>
              <c:layout>
                <c:manualLayout>
                  <c:x val="2.8948492600100115E-2"/>
                  <c:y val="5.6980056980055933E-3"/>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OM</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2DB2546D-7821-4263-96C5-4A28EE2AF0FE}"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4-8652-4DC0-B2A6-39C9E1E8795E}"/>
                </c:ext>
              </c:extLst>
            </c:dLbl>
            <c:dLbl>
              <c:idx val="1"/>
              <c:layout>
                <c:manualLayout>
                  <c:x val="4.1996661432267598E-4"/>
                  <c:y val="-5.6980056980056983E-3"/>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OM</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10818181-902C-4C42-BEF3-A2470F254F7A}"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5-8652-4DC0-B2A6-39C9E1E8795E}"/>
                </c:ext>
              </c:extLst>
            </c:dLbl>
            <c:dLbl>
              <c:idx val="2"/>
              <c:layout>
                <c:manualLayout>
                  <c:x val="2.894849260010024E-2"/>
                  <c:y val="2.8490028490028491E-3"/>
                </c:manualLayout>
              </c:layout>
              <c:tx>
                <c:rich>
                  <a:bodyPr/>
                  <a:lstStyle/>
                  <a:p>
                    <a:r>
                      <a:rPr lang="en-US">
                        <a:solidFill>
                          <a:schemeClr val="tx1"/>
                        </a:solidFill>
                      </a:rPr>
                      <a:t>OM</a:t>
                    </a:r>
                  </a:p>
                  <a:p>
                    <a:fld id="{D351FDC1-7488-4BD7-8891-7DEF1654FC45}" type="VALUE">
                      <a:rPr lang="en-US">
                        <a:solidFill>
                          <a:schemeClr val="tx1"/>
                        </a:solidFill>
                      </a:rPr>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8652-4DC0-B2A6-39C9E1E8795E}"/>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[7]POBOBJ!$P$29:$R$29</c:f>
              <c:strCache>
                <c:ptCount val="3"/>
                <c:pt idx="0">
                  <c:v>Fonasa</c:v>
                </c:pt>
                <c:pt idx="1">
                  <c:v>Isapre</c:v>
                </c:pt>
                <c:pt idx="2">
                  <c:v>Sistema</c:v>
                </c:pt>
              </c:strCache>
            </c:strRef>
          </c:cat>
          <c:val>
            <c:numRef>
              <c:f>[7]POBOBJ!$P$35:$R$35</c:f>
              <c:numCache>
                <c:formatCode>General</c:formatCode>
                <c:ptCount val="3"/>
                <c:pt idx="0">
                  <c:v>1.1577525182708307E-2</c:v>
                </c:pt>
                <c:pt idx="1">
                  <c:v>5.5337260436752203E-2</c:v>
                </c:pt>
                <c:pt idx="2">
                  <c:v>1.337926315609507E-2</c:v>
                </c:pt>
              </c:numCache>
            </c:numRef>
          </c:val>
          <c:extLst>
            <c:ext xmlns:c16="http://schemas.microsoft.com/office/drawing/2014/chart" uri="{C3380CC4-5D6E-409C-BE32-E72D297353CC}">
              <c16:uniqueId val="{00000017-8652-4DC0-B2A6-39C9E1E8795E}"/>
            </c:ext>
          </c:extLst>
        </c:ser>
        <c:dLbls>
          <c:dLblPos val="ctr"/>
          <c:showLegendKey val="0"/>
          <c:showVal val="1"/>
          <c:showCatName val="0"/>
          <c:showSerName val="0"/>
          <c:showPercent val="0"/>
          <c:showBubbleSize val="0"/>
        </c:dLbls>
        <c:gapWidth val="100"/>
        <c:overlap val="100"/>
        <c:axId val="481124016"/>
        <c:axId val="481124576"/>
      </c:barChart>
      <c:catAx>
        <c:axId val="481124016"/>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1124576"/>
        <c:crosses val="autoZero"/>
        <c:auto val="1"/>
        <c:lblAlgn val="ctr"/>
        <c:lblOffset val="100"/>
        <c:noMultiLvlLbl val="0"/>
      </c:catAx>
      <c:valAx>
        <c:axId val="481124576"/>
        <c:scaling>
          <c:orientation val="minMax"/>
        </c:scaling>
        <c:delete val="0"/>
        <c:axPos val="b"/>
        <c:numFmt formatCode="0%" sourceLinked="1"/>
        <c:majorTickMark val="out"/>
        <c:minorTickMark val="none"/>
        <c:tickLblPos val="nextTo"/>
        <c:txPr>
          <a:bodyPr/>
          <a:lstStyle/>
          <a:p>
            <a:pPr>
              <a:defRPr sz="1000">
                <a:latin typeface="Verdana" pitchFamily="34" charset="0"/>
              </a:defRPr>
            </a:pPr>
            <a:endParaRPr lang="es-CL"/>
          </a:p>
        </c:txPr>
        <c:crossAx val="481124016"/>
        <c:crosses val="autoZero"/>
        <c:crossBetween val="between"/>
        <c:majorUnit val="0.2"/>
      </c:valAx>
    </c:plotArea>
    <c:legend>
      <c:legendPos val="r"/>
      <c:layout>
        <c:manualLayout>
          <c:xMode val="edge"/>
          <c:yMode val="edge"/>
          <c:x val="0.75765695429914726"/>
          <c:y val="0.27057316553379546"/>
          <c:w val="0.24234304570085274"/>
          <c:h val="0.46657065302734602"/>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modalidad </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atención hospitalaria más frecuentes MARZO 2024</a:t>
            </a:r>
          </a:p>
        </c:rich>
      </c:tx>
      <c:layout/>
      <c:overlay val="1"/>
    </c:title>
    <c:autoTitleDeleted val="0"/>
    <c:plotArea>
      <c:layout>
        <c:manualLayout>
          <c:layoutTarget val="inner"/>
          <c:xMode val="edge"/>
          <c:yMode val="edge"/>
          <c:x val="0.10217029272211407"/>
          <c:y val="9.7938953751470728E-2"/>
          <c:w val="0.62588013998250214"/>
          <c:h val="0.8514516282479615"/>
        </c:manualLayout>
      </c:layout>
      <c:barChart>
        <c:barDir val="bar"/>
        <c:grouping val="percentStacked"/>
        <c:varyColors val="0"/>
        <c:ser>
          <c:idx val="0"/>
          <c:order val="0"/>
          <c:tx>
            <c:strRef>
              <c:f>[7]POBOBJ!$N$20:$O$20</c:f>
              <c:strCache>
                <c:ptCount val="1"/>
                <c:pt idx="0">
                  <c:v>N° 5 Infarto Agudo del Miocardio (IAM)</c:v>
                </c:pt>
              </c:strCache>
            </c:strRef>
          </c:tx>
          <c:invertIfNegative val="0"/>
          <c:dLbls>
            <c:dLbl>
              <c:idx val="0"/>
              <c:layout/>
              <c:tx>
                <c:rich>
                  <a:bodyPr/>
                  <a:lstStyle/>
                  <a:p>
                    <a:r>
                      <a:rPr lang="en-US"/>
                      <a:t>N°</a:t>
                    </a:r>
                    <a:r>
                      <a:rPr lang="en-US" baseline="0"/>
                      <a:t> 5</a:t>
                    </a:r>
                  </a:p>
                  <a:p>
                    <a:fld id="{176AB747-43A9-4518-B2E4-CDF2BF0BCE53}"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8259-4A26-88B5-7CA7B124A3DC}"/>
                </c:ext>
              </c:extLst>
            </c:dLbl>
            <c:dLbl>
              <c:idx val="1"/>
              <c:layout/>
              <c:tx>
                <c:rich>
                  <a:bodyPr/>
                  <a:lstStyle/>
                  <a:p>
                    <a:r>
                      <a:rPr lang="en-US"/>
                      <a:t>N° 5</a:t>
                    </a:r>
                  </a:p>
                  <a:p>
                    <a:fld id="{CA12D099-A334-412D-9463-FECA6252F8B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8259-4A26-88B5-7CA7B124A3DC}"/>
                </c:ext>
              </c:extLst>
            </c:dLbl>
            <c:dLbl>
              <c:idx val="2"/>
              <c:layout/>
              <c:tx>
                <c:rich>
                  <a:bodyPr/>
                  <a:lstStyle/>
                  <a:p>
                    <a:r>
                      <a:rPr lang="en-US"/>
                      <a:t>N° 5</a:t>
                    </a:r>
                  </a:p>
                  <a:p>
                    <a:fld id="{EDE2DA91-6784-4CE0-9D22-DBBAF6F1A099}"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8259-4A26-88B5-7CA7B124A3DC}"/>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[7]POBOBJ!$P$19:$R$19</c:f>
              <c:strCache>
                <c:ptCount val="3"/>
                <c:pt idx="0">
                  <c:v>Fonasa</c:v>
                </c:pt>
                <c:pt idx="1">
                  <c:v>Isapre</c:v>
                </c:pt>
                <c:pt idx="2">
                  <c:v>Sistema</c:v>
                </c:pt>
              </c:strCache>
            </c:strRef>
          </c:cat>
          <c:val>
            <c:numRef>
              <c:f>[7]POBOBJ!$P$20:$R$20</c:f>
              <c:numCache>
                <c:formatCode>General</c:formatCode>
                <c:ptCount val="3"/>
                <c:pt idx="0">
                  <c:v>0.27790587008887008</c:v>
                </c:pt>
                <c:pt idx="1">
                  <c:v>7.3446129289704704E-2</c:v>
                </c:pt>
                <c:pt idx="2">
                  <c:v>0.26742551977106771</c:v>
                </c:pt>
              </c:numCache>
            </c:numRef>
          </c:val>
          <c:extLst>
            <c:ext xmlns:c16="http://schemas.microsoft.com/office/drawing/2014/chart" uri="{C3380CC4-5D6E-409C-BE32-E72D297353CC}">
              <c16:uniqueId val="{00000003-8259-4A26-88B5-7CA7B124A3DC}"/>
            </c:ext>
          </c:extLst>
        </c:ser>
        <c:ser>
          <c:idx val="1"/>
          <c:order val="1"/>
          <c:tx>
            <c:strRef>
              <c:f>[7]POBOBJ!$N$21:$O$21</c:f>
              <c:strCache>
                <c:ptCount val="1"/>
                <c:pt idx="0">
                  <c:v>N° 54 Analgesia del parto</c:v>
                </c:pt>
              </c:strCache>
            </c:strRef>
          </c:tx>
          <c:invertIfNegative val="0"/>
          <c:dLbls>
            <c:dLbl>
              <c:idx val="0"/>
              <c:layout/>
              <c:tx>
                <c:rich>
                  <a:bodyPr/>
                  <a:lstStyle/>
                  <a:p>
                    <a:r>
                      <a:rPr lang="en-US"/>
                      <a:t>N° 54</a:t>
                    </a:r>
                  </a:p>
                  <a:p>
                    <a:fld id="{1AD5A765-7085-4980-942D-FAB24192FE68}"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8259-4A26-88B5-7CA7B124A3DC}"/>
                </c:ext>
              </c:extLst>
            </c:dLbl>
            <c:dLbl>
              <c:idx val="1"/>
              <c:layout>
                <c:manualLayout>
                  <c:x val="1.732051615138131E-3"/>
                  <c:y val="-0.10344827586206896"/>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N° 54</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045FF302-C1EA-4BC5-97E8-6D9D3E7070E2}"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259-4A26-88B5-7CA7B124A3DC}"/>
                </c:ext>
              </c:extLst>
            </c:dLbl>
            <c:dLbl>
              <c:idx val="2"/>
              <c:layout/>
              <c:tx>
                <c:rich>
                  <a:bodyPr/>
                  <a:lstStyle/>
                  <a:p>
                    <a:r>
                      <a:rPr lang="en-US"/>
                      <a:t>N° 54</a:t>
                    </a:r>
                  </a:p>
                  <a:p>
                    <a:fld id="{E6B47816-1EC0-4823-A6C0-05143F7F5C2E}"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8259-4A26-88B5-7CA7B124A3DC}"/>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[7]POBOBJ!$P$19:$R$19</c:f>
              <c:strCache>
                <c:ptCount val="3"/>
                <c:pt idx="0">
                  <c:v>Fonasa</c:v>
                </c:pt>
                <c:pt idx="1">
                  <c:v>Isapre</c:v>
                </c:pt>
                <c:pt idx="2">
                  <c:v>Sistema</c:v>
                </c:pt>
              </c:strCache>
            </c:strRef>
          </c:cat>
          <c:val>
            <c:numRef>
              <c:f>[7]POBOBJ!$P$21:$R$21</c:f>
              <c:numCache>
                <c:formatCode>General</c:formatCode>
                <c:ptCount val="3"/>
                <c:pt idx="0">
                  <c:v>0.1690282105492642</c:v>
                </c:pt>
                <c:pt idx="1">
                  <c:v>6.3080606544293691E-3</c:v>
                </c:pt>
                <c:pt idx="2">
                  <c:v>0.16068737940080691</c:v>
                </c:pt>
              </c:numCache>
            </c:numRef>
          </c:val>
          <c:extLst>
            <c:ext xmlns:c16="http://schemas.microsoft.com/office/drawing/2014/chart" uri="{C3380CC4-5D6E-409C-BE32-E72D297353CC}">
              <c16:uniqueId val="{00000007-8259-4A26-88B5-7CA7B124A3DC}"/>
            </c:ext>
          </c:extLst>
        </c:ser>
        <c:ser>
          <c:idx val="2"/>
          <c:order val="2"/>
          <c:tx>
            <c:strRef>
              <c:f>[7]POBOBJ!$N$22:$O$22</c:f>
              <c:strCache>
                <c:ptCount val="1"/>
                <c:pt idx="0">
                  <c:v>N° 37 Accidente cerebrovascular isquémico en personas de 15 años y más</c:v>
                </c:pt>
              </c:strCache>
            </c:strRef>
          </c:tx>
          <c:invertIfNegative val="0"/>
          <c:dLbls>
            <c:dLbl>
              <c:idx val="0"/>
              <c:layout>
                <c:manualLayout>
                  <c:x val="4.6765415374154073E-2"/>
                  <c:y val="2.8735632183906992E-3"/>
                </c:manualLayout>
              </c:layout>
              <c:tx>
                <c:rich>
                  <a:bodyPr/>
                  <a:lstStyle/>
                  <a:p>
                    <a:r>
                      <a:rPr lang="en-US"/>
                      <a:t>N° 26</a:t>
                    </a:r>
                  </a:p>
                  <a:p>
                    <a:r>
                      <a:rPr lang="en-US"/>
                      <a:t>6,7%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59-4A26-88B5-7CA7B124A3DC}"/>
                </c:ext>
              </c:extLst>
            </c:dLbl>
            <c:dLbl>
              <c:idx val="1"/>
              <c:layout>
                <c:manualLayout>
                  <c:x val="5.9007959670601122E-2"/>
                  <c:y val="2.8735632183906992E-3"/>
                </c:manualLayout>
              </c:layout>
              <c:tx>
                <c:rich>
                  <a:bodyPr/>
                  <a:lstStyle/>
                  <a:p>
                    <a:r>
                      <a:rPr lang="en-US"/>
                      <a:t>N° 26</a:t>
                    </a:r>
                  </a:p>
                  <a:p>
                    <a:r>
                      <a:rPr lang="en-US"/>
                      <a:t>11,7%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259-4A26-88B5-7CA7B124A3DC}"/>
                </c:ext>
              </c:extLst>
            </c:dLbl>
            <c:dLbl>
              <c:idx val="2"/>
              <c:layout>
                <c:manualLayout>
                  <c:x val="4.3301300084546114E-2"/>
                  <c:y val="-1.436894741605601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26</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7,0%</a:t>
                    </a:r>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3132183908045961E-2"/>
                    </c:manualLayout>
                  </c15:layout>
                </c:ext>
                <c:ext xmlns:c16="http://schemas.microsoft.com/office/drawing/2014/chart" uri="{C3380CC4-5D6E-409C-BE32-E72D297353CC}">
                  <c16:uniqueId val="{0000000A-8259-4A26-88B5-7CA7B124A3DC}"/>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[7]POBOBJ!$P$19:$R$19</c:f>
              <c:strCache>
                <c:ptCount val="3"/>
                <c:pt idx="0">
                  <c:v>Fonasa</c:v>
                </c:pt>
                <c:pt idx="1">
                  <c:v>Isapre</c:v>
                </c:pt>
                <c:pt idx="2">
                  <c:v>Sistema</c:v>
                </c:pt>
              </c:strCache>
            </c:strRef>
          </c:cat>
          <c:val>
            <c:numRef>
              <c:f>[7]POBOBJ!$P$22:$R$22</c:f>
              <c:numCache>
                <c:formatCode>General</c:formatCode>
                <c:ptCount val="3"/>
                <c:pt idx="0">
                  <c:v>7.8193111922209096E-2</c:v>
                </c:pt>
                <c:pt idx="1">
                  <c:v>6.3869114126097359E-2</c:v>
                </c:pt>
                <c:pt idx="2">
                  <c:v>7.7458881729664059E-2</c:v>
                </c:pt>
              </c:numCache>
            </c:numRef>
          </c:val>
          <c:extLst>
            <c:ext xmlns:c16="http://schemas.microsoft.com/office/drawing/2014/chart" uri="{C3380CC4-5D6E-409C-BE32-E72D297353CC}">
              <c16:uniqueId val="{0000000B-8259-4A26-88B5-7CA7B124A3DC}"/>
            </c:ext>
          </c:extLst>
        </c:ser>
        <c:ser>
          <c:idx val="3"/>
          <c:order val="3"/>
          <c:tx>
            <c:strRef>
              <c:f>[7]POBOBJ!$N$23:$O$23</c:f>
              <c:strCache>
                <c:ptCount val="1"/>
                <c:pt idx="0">
                  <c:v>N° 26 Colecistectomía preventiva del cáncer de vesícula en personas de 35 a 49 años sintomáticos</c:v>
                </c:pt>
              </c:strCache>
            </c:strRef>
          </c:tx>
          <c:invertIfNegative val="0"/>
          <c:dLbls>
            <c:dLbl>
              <c:idx val="0"/>
              <c:layout>
                <c:manualLayout>
                  <c:x val="-4.2763296455983278E-2"/>
                  <c:y val="-1.0536276751464822E-16"/>
                </c:manualLayout>
              </c:layout>
              <c:tx>
                <c:rich>
                  <a:bodyPr/>
                  <a:lstStyle/>
                  <a:p>
                    <a:r>
                      <a:rPr lang="en-US"/>
                      <a:t>N° 37</a:t>
                    </a:r>
                  </a:p>
                  <a:p>
                    <a:r>
                      <a:rPr lang="en-US"/>
                      <a:t>7,8%</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259-4A26-88B5-7CA7B124A3DC}"/>
                </c:ext>
              </c:extLst>
            </c:dLbl>
            <c:dLbl>
              <c:idx val="1"/>
              <c:layout>
                <c:manualLayout>
                  <c:x val="-5.7275949037648592E-2"/>
                  <c:y val="2.873563218390804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37</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6,4%</a:t>
                    </a:r>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6005747126436776E-2"/>
                    </c:manualLayout>
                  </c15:layout>
                </c:ext>
                <c:ext xmlns:c16="http://schemas.microsoft.com/office/drawing/2014/chart" uri="{C3380CC4-5D6E-409C-BE32-E72D297353CC}">
                  <c16:uniqueId val="{0000000D-8259-4A26-88B5-7CA7B124A3DC}"/>
                </c:ext>
              </c:extLst>
            </c:dLbl>
            <c:dLbl>
              <c:idx val="2"/>
              <c:layout>
                <c:manualLayout>
                  <c:x val="-4.8077704196917183E-2"/>
                  <c:y val="-5.7471264367816091E-3"/>
                </c:manualLayout>
              </c:layout>
              <c:tx>
                <c:rich>
                  <a:bodyPr/>
                  <a:lstStyle/>
                  <a:p>
                    <a:r>
                      <a:rPr lang="en-US">
                        <a:solidFill>
                          <a:schemeClr val="bg1"/>
                        </a:solidFill>
                      </a:rPr>
                      <a:t>N° 37</a:t>
                    </a:r>
                  </a:p>
                  <a:p>
                    <a:r>
                      <a:rPr lang="en-US">
                        <a:solidFill>
                          <a:schemeClr val="bg1"/>
                        </a:solidFill>
                      </a:rPr>
                      <a:t>7,7%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259-4A26-88B5-7CA7B124A3DC}"/>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[7]POBOBJ!$P$19:$R$19</c:f>
              <c:strCache>
                <c:ptCount val="3"/>
                <c:pt idx="0">
                  <c:v>Fonasa</c:v>
                </c:pt>
                <c:pt idx="1">
                  <c:v>Isapre</c:v>
                </c:pt>
                <c:pt idx="2">
                  <c:v>Sistema</c:v>
                </c:pt>
              </c:strCache>
            </c:strRef>
          </c:cat>
          <c:val>
            <c:numRef>
              <c:f>[7]POBOBJ!$P$23:$R$23</c:f>
              <c:numCache>
                <c:formatCode>General</c:formatCode>
                <c:ptCount val="3"/>
                <c:pt idx="0">
                  <c:v>6.7157568375595167E-2</c:v>
                </c:pt>
                <c:pt idx="1">
                  <c:v>0.11739824421388667</c:v>
                </c:pt>
                <c:pt idx="2">
                  <c:v>6.9732842514799179E-2</c:v>
                </c:pt>
              </c:numCache>
            </c:numRef>
          </c:val>
          <c:extLst>
            <c:ext xmlns:c16="http://schemas.microsoft.com/office/drawing/2014/chart" uri="{C3380CC4-5D6E-409C-BE32-E72D297353CC}">
              <c16:uniqueId val="{0000000F-8259-4A26-88B5-7CA7B124A3DC}"/>
            </c:ext>
          </c:extLst>
        </c:ser>
        <c:ser>
          <c:idx val="5"/>
          <c:order val="4"/>
          <c:tx>
            <c:strRef>
              <c:f>[7]POBOBJ!$N$24:$O$24</c:f>
              <c:strCache>
                <c:ptCount val="1"/>
                <c:pt idx="0">
                  <c:v>N° 24 Prematurez</c:v>
                </c:pt>
              </c:strCache>
            </c:strRef>
          </c:tx>
          <c:invertIfNegative val="0"/>
          <c:dLbls>
            <c:dLbl>
              <c:idx val="0"/>
              <c:layout>
                <c:manualLayout>
                  <c:x val="1.194101028092778E-3"/>
                  <c:y val="-2.8735632183909099E-3"/>
                </c:manualLayout>
              </c:layout>
              <c:tx>
                <c:rich>
                  <a:bodyPr/>
                  <a:lstStyle/>
                  <a:p>
                    <a:r>
                      <a:rPr lang="en-US" b="1">
                        <a:solidFill>
                          <a:schemeClr val="bg1"/>
                        </a:solidFill>
                      </a:rPr>
                      <a:t>N°</a:t>
                    </a:r>
                    <a:r>
                      <a:rPr lang="en-US" b="1" baseline="0">
                        <a:solidFill>
                          <a:schemeClr val="bg1"/>
                        </a:solidFill>
                      </a:rPr>
                      <a:t> 24</a:t>
                    </a:r>
                  </a:p>
                  <a:p>
                    <a:r>
                      <a:rPr lang="en-US" b="1">
                        <a:solidFill>
                          <a:schemeClr val="bg1"/>
                        </a:solidFill>
                      </a:rPr>
                      <a:t>5.3%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59-4A26-88B5-7CA7B124A3DC}"/>
                </c:ext>
              </c:extLst>
            </c:dLbl>
            <c:dLbl>
              <c:idx val="1"/>
              <c:layout>
                <c:manualLayout>
                  <c:x val="0"/>
                  <c:y val="2.8735632183908046E-3"/>
                </c:manualLayout>
              </c:layout>
              <c:tx>
                <c:rich>
                  <a:bodyPr/>
                  <a:lstStyle/>
                  <a:p>
                    <a:r>
                      <a:rPr lang="en-US" b="1">
                        <a:solidFill>
                          <a:schemeClr val="bg1"/>
                        </a:solidFill>
                      </a:rPr>
                      <a:t>N°</a:t>
                    </a:r>
                    <a:r>
                      <a:rPr lang="en-US" b="1" baseline="0">
                        <a:solidFill>
                          <a:schemeClr val="bg1"/>
                        </a:solidFill>
                      </a:rPr>
                      <a:t> 24</a:t>
                    </a:r>
                  </a:p>
                  <a:p>
                    <a:r>
                      <a:rPr lang="en-US" b="1" baseline="0">
                        <a:solidFill>
                          <a:schemeClr val="bg1"/>
                        </a:solidFill>
                      </a:rPr>
                      <a:t>3,6%</a:t>
                    </a:r>
                    <a:endParaRPr lang="en-US" b="1">
                      <a:solidFill>
                        <a:schemeClr val="bg1"/>
                      </a:solidFill>
                    </a:endParaRP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259-4A26-88B5-7CA7B124A3DC}"/>
                </c:ext>
              </c:extLst>
            </c:dLbl>
            <c:dLbl>
              <c:idx val="2"/>
              <c:layout/>
              <c:tx>
                <c:rich>
                  <a:bodyPr/>
                  <a:lstStyle/>
                  <a:p>
                    <a:r>
                      <a:rPr lang="en-US" b="1">
                        <a:solidFill>
                          <a:schemeClr val="bg1"/>
                        </a:solidFill>
                      </a:rPr>
                      <a:t>N° 24</a:t>
                    </a:r>
                  </a:p>
                  <a:p>
                    <a:fld id="{4985E992-2773-43B4-9773-D753F6ABBFA5}" type="VALUE">
                      <a:rPr lang="en-US" b="1">
                        <a:solidFill>
                          <a:schemeClr val="bg1"/>
                        </a:solidFill>
                      </a:rPr>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8259-4A26-88B5-7CA7B124A3DC}"/>
                </c:ext>
              </c:extLst>
            </c:dLbl>
            <c:numFmt formatCode="0.0%" sourceLinked="0"/>
            <c:spPr>
              <a:noFill/>
              <a:ln>
                <a:noFill/>
              </a:ln>
              <a:effectLst/>
            </c:spPr>
            <c:txPr>
              <a:bodyPr wrap="square" lIns="38100" tIns="19050" rIns="38100" bIns="19050" anchor="ctr">
                <a:spAutoFit/>
              </a:bodyPr>
              <a:lstStyle/>
              <a:p>
                <a:pPr>
                  <a:defRPr sz="800">
                    <a:latin typeface="Verdana" panose="020B0604030504040204" pitchFamily="34" charset="0"/>
                    <a:ea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[7]POBOBJ!$P$24:$R$24</c:f>
              <c:numCache>
                <c:formatCode>General</c:formatCode>
                <c:ptCount val="3"/>
                <c:pt idx="0">
                  <c:v>5.2301849876041369E-2</c:v>
                </c:pt>
                <c:pt idx="1">
                  <c:v>3.5639265762170788E-2</c:v>
                </c:pt>
                <c:pt idx="2">
                  <c:v>5.1447746676894959E-2</c:v>
                </c:pt>
              </c:numCache>
            </c:numRef>
          </c:val>
          <c:extLst>
            <c:ext xmlns:c16="http://schemas.microsoft.com/office/drawing/2014/chart" uri="{C3380CC4-5D6E-409C-BE32-E72D297353CC}">
              <c16:uniqueId val="{00000013-8259-4A26-88B5-7CA7B124A3DC}"/>
            </c:ext>
          </c:extLst>
        </c:ser>
        <c:ser>
          <c:idx val="4"/>
          <c:order val="5"/>
          <c:tx>
            <c:strRef>
              <c:f>[7]POBOBJ!$N$25:$O$25</c:f>
              <c:strCache>
                <c:ptCount val="1"/>
                <c:pt idx="0">
                  <c:v>OH Otras Hospitalarias</c:v>
                </c:pt>
              </c:strCache>
            </c:strRef>
          </c:tx>
          <c:invertIfNegative val="0"/>
          <c:dLbls>
            <c:dLbl>
              <c:idx val="0"/>
              <c:layout/>
              <c:tx>
                <c:rich>
                  <a:bodyPr/>
                  <a:lstStyle/>
                  <a:p>
                    <a:r>
                      <a:rPr lang="en-US"/>
                      <a:t>OH</a:t>
                    </a:r>
                  </a:p>
                  <a:p>
                    <a:fld id="{A9FB10A0-2A4F-40FD-91CD-273FC27F942C}"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4-8259-4A26-88B5-7CA7B124A3DC}"/>
                </c:ext>
              </c:extLst>
            </c:dLbl>
            <c:dLbl>
              <c:idx val="1"/>
              <c:layout/>
              <c:tx>
                <c:rich>
                  <a:bodyPr/>
                  <a:lstStyle/>
                  <a:p>
                    <a:r>
                      <a:rPr lang="en-US"/>
                      <a:t>OH</a:t>
                    </a:r>
                  </a:p>
                  <a:p>
                    <a:fld id="{4A680E8E-50CC-484F-BC7F-0D8422569A35}"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5-8259-4A26-88B5-7CA7B124A3DC}"/>
                </c:ext>
              </c:extLst>
            </c:dLbl>
            <c:dLbl>
              <c:idx val="2"/>
              <c:layout/>
              <c:tx>
                <c:rich>
                  <a:bodyPr/>
                  <a:lstStyle/>
                  <a:p>
                    <a:r>
                      <a:rPr lang="en-US"/>
                      <a:t>OH</a:t>
                    </a:r>
                  </a:p>
                  <a:p>
                    <a:fld id="{974736AB-0AB1-4FE6-B835-A869539272ED}"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8259-4A26-88B5-7CA7B124A3DC}"/>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[7]POBOBJ!$P$19:$R$19</c:f>
              <c:strCache>
                <c:ptCount val="3"/>
                <c:pt idx="0">
                  <c:v>Fonasa</c:v>
                </c:pt>
                <c:pt idx="1">
                  <c:v>Isapre</c:v>
                </c:pt>
                <c:pt idx="2">
                  <c:v>Sistema</c:v>
                </c:pt>
              </c:strCache>
            </c:strRef>
          </c:cat>
          <c:val>
            <c:numRef>
              <c:f>[7]POBOBJ!$P$25:$R$25</c:f>
              <c:numCache>
                <c:formatCode>General</c:formatCode>
                <c:ptCount val="3"/>
                <c:pt idx="0">
                  <c:v>0.35541338918801996</c:v>
                </c:pt>
                <c:pt idx="1">
                  <c:v>0.70333918595371103</c:v>
                </c:pt>
                <c:pt idx="2">
                  <c:v>0.37324762990676719</c:v>
                </c:pt>
              </c:numCache>
            </c:numRef>
          </c:val>
          <c:extLst>
            <c:ext xmlns:c16="http://schemas.microsoft.com/office/drawing/2014/chart" uri="{C3380CC4-5D6E-409C-BE32-E72D297353CC}">
              <c16:uniqueId val="{00000017-8259-4A26-88B5-7CA7B124A3DC}"/>
            </c:ext>
          </c:extLst>
        </c:ser>
        <c:dLbls>
          <c:dLblPos val="ctr"/>
          <c:showLegendKey val="0"/>
          <c:showVal val="1"/>
          <c:showCatName val="0"/>
          <c:showSerName val="0"/>
          <c:showPercent val="0"/>
          <c:showBubbleSize val="0"/>
        </c:dLbls>
        <c:gapWidth val="100"/>
        <c:overlap val="100"/>
        <c:axId val="481118416"/>
        <c:axId val="481118976"/>
      </c:barChart>
      <c:catAx>
        <c:axId val="481118416"/>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1118976"/>
        <c:crosses val="autoZero"/>
        <c:auto val="1"/>
        <c:lblAlgn val="ctr"/>
        <c:lblOffset val="100"/>
        <c:noMultiLvlLbl val="0"/>
      </c:catAx>
      <c:valAx>
        <c:axId val="481118976"/>
        <c:scaling>
          <c:orientation val="minMax"/>
        </c:scaling>
        <c:delete val="0"/>
        <c:axPos val="b"/>
        <c:numFmt formatCode="0%" sourceLinked="1"/>
        <c:majorTickMark val="out"/>
        <c:minorTickMark val="none"/>
        <c:tickLblPos val="nextTo"/>
        <c:txPr>
          <a:bodyPr/>
          <a:lstStyle/>
          <a:p>
            <a:pPr>
              <a:defRPr sz="800">
                <a:latin typeface="Verdana" pitchFamily="34" charset="0"/>
              </a:defRPr>
            </a:pPr>
            <a:endParaRPr lang="es-CL"/>
          </a:p>
        </c:txPr>
        <c:crossAx val="481118416"/>
        <c:crosses val="autoZero"/>
        <c:crossBetween val="between"/>
        <c:majorUnit val="0.2"/>
      </c:valAx>
    </c:plotArea>
    <c:legend>
      <c:legendPos val="r"/>
      <c:layout>
        <c:manualLayout>
          <c:xMode val="edge"/>
          <c:yMode val="edge"/>
          <c:x val="0.75915085689441952"/>
          <c:y val="0.22700832654538874"/>
          <c:w val="0.24084914310558034"/>
          <c:h val="0.59635804145171512"/>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55</xdr:row>
      <xdr:rowOff>8665</xdr:rowOff>
    </xdr:from>
    <xdr:to>
      <xdr:col>1</xdr:col>
      <xdr:colOff>1402080</xdr:colOff>
      <xdr:row>55</xdr:row>
      <xdr:rowOff>68580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145</xdr:col>
      <xdr:colOff>0</xdr:colOff>
      <xdr:row>3</xdr:row>
      <xdr:rowOff>0</xdr:rowOff>
    </xdr:from>
    <xdr:to>
      <xdr:col>145</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xdr:colOff>
      <xdr:row>0</xdr:row>
      <xdr:rowOff>49530</xdr:rowOff>
    </xdr:from>
    <xdr:to>
      <xdr:col>20</xdr:col>
      <xdr:colOff>522591</xdr:colOff>
      <xdr:row>36</xdr:row>
      <xdr:rowOff>22860</xdr:rowOff>
    </xdr:to>
    <xdr:pic>
      <xdr:nvPicPr>
        <xdr:cNvPr id="2" name="Imagen 1"/>
        <xdr:cNvPicPr>
          <a:picLocks noChangeAspect="1"/>
        </xdr:cNvPicPr>
      </xdr:nvPicPr>
      <xdr:blipFill>
        <a:blip xmlns:r="http://schemas.openxmlformats.org/officeDocument/2006/relationships" r:embed="rId3"/>
        <a:stretch>
          <a:fillRect/>
        </a:stretch>
      </xdr:blipFill>
      <xdr:spPr>
        <a:xfrm>
          <a:off x="15240" y="49530"/>
          <a:ext cx="15960711" cy="559689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110490</xdr:colOff>
      <xdr:row>0</xdr:row>
      <xdr:rowOff>129540</xdr:rowOff>
    </xdr:from>
    <xdr:to>
      <xdr:col>18</xdr:col>
      <xdr:colOff>605790</xdr:colOff>
      <xdr:row>31</xdr:row>
      <xdr:rowOff>144780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0.27507</cdr:x>
      <cdr:y>0.68801</cdr:y>
    </cdr:from>
    <cdr:to>
      <cdr:x>0.78575</cdr:x>
      <cdr:y>0.73137</cdr:y>
    </cdr:to>
    <cdr:sp macro="" textlink="">
      <cdr:nvSpPr>
        <cdr:cNvPr id="2" name="1 CuadroTexto"/>
        <cdr:cNvSpPr txBox="1"/>
      </cdr:nvSpPr>
      <cdr:spPr>
        <a:xfrm xmlns:a="http://schemas.openxmlformats.org/drawingml/2006/main">
          <a:off x="1875935" y="3342189"/>
          <a:ext cx="3482786" cy="210632"/>
        </a:xfrm>
        <a:prstGeom xmlns:a="http://schemas.openxmlformats.org/drawingml/2006/main" prst="rect">
          <a:avLst/>
        </a:prstGeom>
        <a:solidFill xmlns:a="http://schemas.openxmlformats.org/drawingml/2006/main">
          <a:schemeClr val="accent2"/>
        </a:solidFill>
      </cdr:spPr>
      <cdr:txBody>
        <a:bodyPr xmlns:a="http://schemas.openxmlformats.org/drawingml/2006/main" vertOverflow="clip" wrap="none" rtlCol="0" anchor="t"/>
        <a:lstStyle xmlns:a="http://schemas.openxmlformats.org/drawingml/2006/main"/>
        <a:p xmlns:a="http://schemas.openxmlformats.org/drawingml/2006/main">
          <a:pPr algn="l"/>
          <a:r>
            <a:rPr lang="es-ES" sz="800">
              <a:solidFill>
                <a:schemeClr val="bg1"/>
              </a:solidFill>
            </a:rPr>
            <a:t>Nota:</a:t>
          </a:r>
          <a:r>
            <a:rPr lang="es-ES" sz="800" baseline="0">
              <a:solidFill>
                <a:schemeClr val="bg1"/>
              </a:solidFill>
            </a:rPr>
            <a:t> El año </a:t>
          </a:r>
          <a:r>
            <a:rPr lang="es-ES" sz="800">
              <a:solidFill>
                <a:schemeClr val="bg1"/>
              </a:solidFill>
            </a:rPr>
            <a:t>2005 considera</a:t>
          </a:r>
          <a:r>
            <a:rPr lang="es-ES" sz="800" baseline="0">
              <a:solidFill>
                <a:schemeClr val="bg1"/>
              </a:solidFill>
            </a:rPr>
            <a:t>  desde 1 Julio 2005 al 31 de Diciembre 2005</a:t>
          </a:r>
        </a:p>
        <a:p xmlns:a="http://schemas.openxmlformats.org/drawingml/2006/main">
          <a:pPr algn="l"/>
          <a:endParaRPr lang="es-ES" sz="800">
            <a:solidFill>
              <a:schemeClr val="bg1"/>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34290</xdr:colOff>
      <xdr:row>0</xdr:row>
      <xdr:rowOff>106680</xdr:rowOff>
    </xdr:from>
    <xdr:to>
      <xdr:col>15</xdr:col>
      <xdr:colOff>433176</xdr:colOff>
      <xdr:row>35</xdr:row>
      <xdr:rowOff>28664</xdr:rowOff>
    </xdr:to>
    <xdr:pic>
      <xdr:nvPicPr>
        <xdr:cNvPr id="2" name="Imagen 1"/>
        <xdr:cNvPicPr>
          <a:picLocks noChangeAspect="1"/>
        </xdr:cNvPicPr>
      </xdr:nvPicPr>
      <xdr:blipFill>
        <a:blip xmlns:r="http://schemas.openxmlformats.org/officeDocument/2006/relationships" r:embed="rId3"/>
        <a:stretch>
          <a:fillRect/>
        </a:stretch>
      </xdr:blipFill>
      <xdr:spPr>
        <a:xfrm>
          <a:off x="34290" y="106680"/>
          <a:ext cx="12949026" cy="54198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289560</xdr:colOff>
      <xdr:row>0</xdr:row>
      <xdr:rowOff>0</xdr:rowOff>
    </xdr:from>
    <xdr:to>
      <xdr:col>14</xdr:col>
      <xdr:colOff>15240</xdr:colOff>
      <xdr:row>31</xdr:row>
      <xdr:rowOff>113968</xdr:rowOff>
    </xdr:to>
    <xdr:pic>
      <xdr:nvPicPr>
        <xdr:cNvPr id="2" name="Imagen 1"/>
        <xdr:cNvPicPr>
          <a:picLocks noChangeAspect="1"/>
        </xdr:cNvPicPr>
      </xdr:nvPicPr>
      <xdr:blipFill>
        <a:blip xmlns:r="http://schemas.openxmlformats.org/officeDocument/2006/relationships" r:embed="rId3"/>
        <a:stretch>
          <a:fillRect/>
        </a:stretch>
      </xdr:blipFill>
      <xdr:spPr>
        <a:xfrm>
          <a:off x="289560" y="0"/>
          <a:ext cx="10668000" cy="49564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7620" y="293370"/>
    <xdr:ext cx="10845166" cy="4244339"/>
    <xdr:graphicFrame macro="">
      <xdr:nvGraphicFramePr>
        <xdr:cNvPr id="6"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83820" y="80010"/>
    <xdr:ext cx="10488929" cy="4457700"/>
    <xdr:graphicFrame macro="">
      <xdr:nvGraphicFramePr>
        <xdr:cNvPr id="6"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53340" y="53340"/>
    <xdr:ext cx="10635616" cy="4419600"/>
    <xdr:graphicFrame macro="">
      <xdr:nvGraphicFramePr>
        <xdr:cNvPr id="7"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704850</xdr:colOff>
      <xdr:row>0</xdr:row>
      <xdr:rowOff>209550</xdr:rowOff>
    </xdr:from>
    <xdr:to>
      <xdr:col>1</xdr:col>
      <xdr:colOff>1811655</xdr:colOff>
      <xdr:row>2</xdr:row>
      <xdr:rowOff>253076</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209550"/>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desaludgobcl-my.sharepoint.com/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4\Publicacion%20Casos%20Acumulados%20202403%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junio%202024\Publicacion%20Casos%20Acumulados%20202406%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LABORAL\2023\estadisticas%20yasmin\BRIO-EXCEL-MODELER%20ACCESO%20GES\ges%202023\diciembre%202023\Publicacion%20Casos%20Acumulados%20202312%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LABORAL\2023\estadisticas%20yasmin\BRIO-EXCEL-MODELER%20ACCESO%20GES\ges%202024\junio%202024\Publicacion%20Casos%20Acumulados%20202406%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POBOBJ"/>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LOS AÑ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row r="2">
          <cell r="V2" t="str">
            <v>FONASA</v>
          </cell>
          <cell r="W2" t="str">
            <v>ISAPRE</v>
          </cell>
        </row>
        <row r="3">
          <cell r="U3">
            <v>2005</v>
          </cell>
          <cell r="V3">
            <v>1322618</v>
          </cell>
          <cell r="W3">
            <v>47555</v>
          </cell>
        </row>
        <row r="4">
          <cell r="U4">
            <v>2006</v>
          </cell>
          <cell r="V4">
            <v>1338363</v>
          </cell>
          <cell r="W4">
            <v>89786</v>
          </cell>
        </row>
        <row r="5">
          <cell r="U5">
            <v>2007</v>
          </cell>
          <cell r="V5">
            <v>1691878</v>
          </cell>
          <cell r="W5">
            <v>95706</v>
          </cell>
        </row>
        <row r="6">
          <cell r="U6">
            <v>2008</v>
          </cell>
          <cell r="V6">
            <v>2212182</v>
          </cell>
          <cell r="W6">
            <v>123950</v>
          </cell>
        </row>
        <row r="7">
          <cell r="U7">
            <v>2009</v>
          </cell>
          <cell r="V7">
            <v>2175314</v>
          </cell>
          <cell r="W7">
            <v>110509</v>
          </cell>
        </row>
        <row r="8">
          <cell r="U8">
            <v>2010</v>
          </cell>
          <cell r="V8">
            <v>1984574</v>
          </cell>
          <cell r="W8">
            <v>124810</v>
          </cell>
        </row>
        <row r="9">
          <cell r="U9">
            <v>2011</v>
          </cell>
          <cell r="V9">
            <v>2684973</v>
          </cell>
          <cell r="W9">
            <v>126952</v>
          </cell>
        </row>
        <row r="10">
          <cell r="U10">
            <v>2012</v>
          </cell>
          <cell r="V10">
            <v>2781733</v>
          </cell>
          <cell r="W10">
            <v>118791</v>
          </cell>
        </row>
        <row r="11">
          <cell r="U11">
            <v>2013</v>
          </cell>
          <cell r="V11">
            <v>2978702</v>
          </cell>
          <cell r="W11">
            <v>141845</v>
          </cell>
        </row>
        <row r="12">
          <cell r="U12">
            <v>2014</v>
          </cell>
          <cell r="V12">
            <v>3062912</v>
          </cell>
          <cell r="W12">
            <v>180115</v>
          </cell>
        </row>
        <row r="13">
          <cell r="U13">
            <v>2015</v>
          </cell>
          <cell r="V13">
            <v>3096124</v>
          </cell>
          <cell r="W13">
            <v>175393</v>
          </cell>
        </row>
        <row r="14">
          <cell r="U14">
            <v>2016</v>
          </cell>
          <cell r="V14">
            <v>2971590</v>
          </cell>
          <cell r="W14">
            <v>191484</v>
          </cell>
        </row>
        <row r="15">
          <cell r="U15">
            <v>2017</v>
          </cell>
          <cell r="V15">
            <v>3264020</v>
          </cell>
          <cell r="W15">
            <v>177764</v>
          </cell>
        </row>
        <row r="16">
          <cell r="U16">
            <v>2018</v>
          </cell>
          <cell r="V16">
            <v>3184310</v>
          </cell>
          <cell r="W16">
            <v>180552</v>
          </cell>
        </row>
        <row r="17">
          <cell r="U17">
            <v>2019</v>
          </cell>
          <cell r="V17">
            <v>3396714</v>
          </cell>
          <cell r="W17">
            <v>194535</v>
          </cell>
        </row>
        <row r="18">
          <cell r="U18">
            <v>2020</v>
          </cell>
          <cell r="V18">
            <v>1980456</v>
          </cell>
          <cell r="W18">
            <v>132694</v>
          </cell>
        </row>
        <row r="19">
          <cell r="U19">
            <v>2021</v>
          </cell>
          <cell r="V19">
            <v>2695093</v>
          </cell>
          <cell r="W19">
            <v>173648</v>
          </cell>
        </row>
        <row r="20">
          <cell r="U20">
            <v>2022</v>
          </cell>
          <cell r="V20">
            <v>3347154</v>
          </cell>
          <cell r="W20">
            <v>192075</v>
          </cell>
        </row>
        <row r="21">
          <cell r="U21">
            <v>2023</v>
          </cell>
          <cell r="V21">
            <v>3632523</v>
          </cell>
          <cell r="W21">
            <v>167143</v>
          </cell>
        </row>
      </sheetData>
      <sheetData sheetId="28"/>
      <sheetData sheetId="29"/>
      <sheetData sheetId="30">
        <row r="43">
          <cell r="D43" t="str">
            <v>a Jun 2006</v>
          </cell>
        </row>
      </sheetData>
      <sheetData sheetId="31"/>
      <sheetData sheetId="32"/>
      <sheetData sheetId="33"/>
      <sheetData sheetId="34"/>
      <sheetData sheetId="35"/>
      <sheetData sheetId="36">
        <row r="9">
          <cell r="P9" t="str">
            <v>Fonasa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9">
          <cell r="P9" t="str">
            <v>Fonasa</v>
          </cell>
          <cell r="Q9" t="str">
            <v>Isapre</v>
          </cell>
          <cell r="R9" t="str">
            <v>Sistema</v>
          </cell>
        </row>
        <row r="10">
          <cell r="N10" t="str">
            <v>N° 46</v>
          </cell>
          <cell r="O10" t="str">
            <v>Urgencias odontológicas ambulatorias</v>
          </cell>
          <cell r="P10">
            <v>0.16608881803032988</v>
          </cell>
          <cell r="Q10">
            <v>3.9068595412426715E-2</v>
          </cell>
          <cell r="R10">
            <v>0.15909751073938824</v>
          </cell>
        </row>
        <row r="11">
          <cell r="N11" t="str">
            <v>N° 19</v>
          </cell>
          <cell r="O11" t="str">
            <v>Infección Respiratoria Aguda (IRA) Infantil</v>
          </cell>
          <cell r="P11">
            <v>0.12967632590163819</v>
          </cell>
          <cell r="Q11">
            <v>0.14514782645963592</v>
          </cell>
          <cell r="R11">
            <v>0.13052789120693858</v>
          </cell>
        </row>
        <row r="12">
          <cell r="N12" t="str">
            <v>N° 21</v>
          </cell>
          <cell r="O12" t="str">
            <v>Hipertensión Arterial</v>
          </cell>
          <cell r="P12">
            <v>0.11921023041154113</v>
          </cell>
          <cell r="Q12">
            <v>0.17953271000727614</v>
          </cell>
          <cell r="R12">
            <v>0.12253043394065932</v>
          </cell>
        </row>
        <row r="13">
          <cell r="N13" t="str">
            <v>N° 29</v>
          </cell>
          <cell r="O13" t="str">
            <v>Vicios de refracción en personas de 65 años y más</v>
          </cell>
          <cell r="P13">
            <v>8.6595341365571218E-2</v>
          </cell>
          <cell r="Q13">
            <v>2.8188961498787798E-2</v>
          </cell>
          <cell r="R13">
            <v>8.338060168881524E-2</v>
          </cell>
        </row>
        <row r="14">
          <cell r="N14" t="str">
            <v>N° 7</v>
          </cell>
          <cell r="O14" t="str">
            <v>Diabetes Mellitus Tipo 2</v>
          </cell>
          <cell r="P14">
            <v>6.478349852655689E-2</v>
          </cell>
          <cell r="Q14">
            <v>8.7996509010434987E-2</v>
          </cell>
          <cell r="R14">
            <v>6.6061163500651873E-2</v>
          </cell>
        </row>
        <row r="15">
          <cell r="N15" t="str">
            <v>OA</v>
          </cell>
          <cell r="O15" t="str">
            <v>Otras Ambulatorias</v>
          </cell>
          <cell r="P15">
            <v>0.4336346940207787</v>
          </cell>
          <cell r="Q15">
            <v>0.52001133792369869</v>
          </cell>
          <cell r="R15">
            <v>0.43838894218567237</v>
          </cell>
        </row>
        <row r="19">
          <cell r="P19" t="str">
            <v>Fonasa</v>
          </cell>
          <cell r="Q19" t="str">
            <v>Isapre</v>
          </cell>
          <cell r="R19" t="str">
            <v>Sistema</v>
          </cell>
        </row>
        <row r="20">
          <cell r="N20" t="str">
            <v>N° 5</v>
          </cell>
          <cell r="O20" t="str">
            <v>Infarto Agudo del Miocardio (IAM)</v>
          </cell>
          <cell r="P20">
            <v>0.27790587008887008</v>
          </cell>
          <cell r="Q20">
            <v>7.3446129289704704E-2</v>
          </cell>
          <cell r="R20">
            <v>0.26742551977106771</v>
          </cell>
        </row>
        <row r="21">
          <cell r="N21" t="str">
            <v>N° 54</v>
          </cell>
          <cell r="O21" t="str">
            <v>Analgesia del parto</v>
          </cell>
          <cell r="P21">
            <v>0.1690282105492642</v>
          </cell>
          <cell r="Q21">
            <v>6.3080606544293691E-3</v>
          </cell>
          <cell r="R21">
            <v>0.16068737940080691</v>
          </cell>
        </row>
        <row r="22">
          <cell r="N22" t="str">
            <v>N° 37</v>
          </cell>
          <cell r="O22" t="str">
            <v>Accidente cerebrovascular isquémico en personas de 15 años y más</v>
          </cell>
          <cell r="P22">
            <v>7.8193111922209096E-2</v>
          </cell>
          <cell r="Q22">
            <v>6.3869114126097359E-2</v>
          </cell>
          <cell r="R22">
            <v>7.7458881729664059E-2</v>
          </cell>
        </row>
        <row r="23">
          <cell r="N23" t="str">
            <v>N° 26</v>
          </cell>
          <cell r="O23" t="str">
            <v>Colecistectomía preventiva del cáncer de vesícula en personas de 35 a 49 años sintomáticos</v>
          </cell>
          <cell r="P23">
            <v>6.7157568375595167E-2</v>
          </cell>
          <cell r="Q23">
            <v>0.11739824421388667</v>
          </cell>
          <cell r="R23">
            <v>6.9732842514799179E-2</v>
          </cell>
        </row>
        <row r="24">
          <cell r="N24" t="str">
            <v>N° 24</v>
          </cell>
          <cell r="O24" t="str">
            <v>Prematurez</v>
          </cell>
          <cell r="P24">
            <v>5.2301849876041369E-2</v>
          </cell>
          <cell r="Q24">
            <v>3.5639265762170788E-2</v>
          </cell>
          <cell r="R24">
            <v>5.1447746676894959E-2</v>
          </cell>
        </row>
        <row r="25">
          <cell r="N25" t="str">
            <v>OH</v>
          </cell>
          <cell r="O25" t="str">
            <v>Otras Hospitalarias</v>
          </cell>
          <cell r="P25">
            <v>0.35541338918801996</v>
          </cell>
          <cell r="Q25">
            <v>0.70333918595371103</v>
          </cell>
          <cell r="R25">
            <v>0.37324762990676719</v>
          </cell>
        </row>
        <row r="29">
          <cell r="P29" t="str">
            <v>Fonasa</v>
          </cell>
          <cell r="Q29" t="str">
            <v>Isapre</v>
          </cell>
          <cell r="R29" t="str">
            <v>Sistema</v>
          </cell>
        </row>
        <row r="30">
          <cell r="N30" t="str">
            <v>N° 3</v>
          </cell>
          <cell r="O30" t="str">
            <v>Cáncer Cérvicouterino</v>
          </cell>
          <cell r="P30">
            <v>0.83170254124719201</v>
          </cell>
          <cell r="Q30">
            <v>6.9691729007776898E-2</v>
          </cell>
          <cell r="R30">
            <v>0.80032794977463118</v>
          </cell>
        </row>
        <row r="31">
          <cell r="N31" t="str">
            <v>N° 34</v>
          </cell>
          <cell r="O31" t="str">
            <v>Depresión en personas de 15 años y más</v>
          </cell>
          <cell r="P31">
            <v>0.13776227788924778</v>
          </cell>
          <cell r="Q31">
            <v>0.82345483499760352</v>
          </cell>
          <cell r="R31">
            <v>0.1659945857640224</v>
          </cell>
        </row>
        <row r="32">
          <cell r="N32" t="str">
            <v>N° 25</v>
          </cell>
          <cell r="O32" t="str">
            <v>Trastorno de Conducción que requiere Marcapaso</v>
          </cell>
          <cell r="P32">
            <v>1.0175326944845827E-2</v>
          </cell>
          <cell r="Q32">
            <v>2.5221368920223256E-2</v>
          </cell>
          <cell r="R32">
            <v>1.0794823955484242E-2</v>
          </cell>
        </row>
        <row r="33">
          <cell r="N33" t="str">
            <v>N° 15</v>
          </cell>
          <cell r="O33" t="str">
            <v>Esquizofrenia</v>
          </cell>
          <cell r="P33">
            <v>4.9389929003281182E-3</v>
          </cell>
          <cell r="Q33">
            <v>1.1401410488325813E-2</v>
          </cell>
          <cell r="R33">
            <v>5.2050727360625441E-3</v>
          </cell>
        </row>
        <row r="34">
          <cell r="N34" t="str">
            <v>N° 17</v>
          </cell>
          <cell r="O34" t="str">
            <v>Linfoma del Adulto</v>
          </cell>
          <cell r="P34">
            <v>3.8433358356779971E-3</v>
          </cell>
          <cell r="Q34">
            <v>1.4893396149318278E-2</v>
          </cell>
          <cell r="R34">
            <v>4.2983046137045943E-3</v>
          </cell>
        </row>
        <row r="35">
          <cell r="N35" t="str">
            <v>OM</v>
          </cell>
          <cell r="O35" t="str">
            <v>Otras Mixtas</v>
          </cell>
          <cell r="P35">
            <v>1.1577525182708307E-2</v>
          </cell>
          <cell r="Q35">
            <v>5.5337260436752203E-2</v>
          </cell>
          <cell r="R35">
            <v>1.337926315609507E-2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L58"/>
  <sheetViews>
    <sheetView showGridLines="0" tabSelected="1" showOutlineSymbols="0" zoomScaleNormal="100" workbookViewId="0"/>
  </sheetViews>
  <sheetFormatPr baseColWidth="10" defaultColWidth="11.42578125" defaultRowHeight="12.75" x14ac:dyDescent="0.2"/>
  <cols>
    <col min="1" max="1" width="6.5703125" style="361" customWidth="1"/>
    <col min="2" max="2" width="38.85546875" style="361" customWidth="1"/>
    <col min="3" max="3" width="50.7109375" style="361" customWidth="1"/>
    <col min="4" max="16384" width="11.42578125" style="361"/>
  </cols>
  <sheetData>
    <row r="1" spans="1:10" ht="11.25" customHeight="1" x14ac:dyDescent="0.2">
      <c r="A1" s="365"/>
      <c r="B1" s="366"/>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07" t="s">
        <v>480</v>
      </c>
      <c r="D4" s="407"/>
      <c r="E4" s="407"/>
      <c r="F4" s="407"/>
      <c r="G4" s="407"/>
      <c r="H4" s="407"/>
    </row>
    <row r="5" spans="1:10" ht="15.75" customHeight="1" x14ac:dyDescent="0.2">
      <c r="B5" s="196"/>
      <c r="C5" s="407"/>
      <c r="D5" s="407"/>
      <c r="E5" s="407"/>
      <c r="F5" s="407"/>
      <c r="G5" s="407"/>
      <c r="H5" s="407"/>
    </row>
    <row r="6" spans="1:10" ht="28.5" customHeight="1" x14ac:dyDescent="0.2">
      <c r="B6" s="197"/>
      <c r="C6" s="408" t="s">
        <v>549</v>
      </c>
      <c r="D6" s="408"/>
      <c r="E6" s="408"/>
      <c r="F6" s="408"/>
      <c r="G6" s="408"/>
      <c r="H6" s="408"/>
    </row>
    <row r="7" spans="1:10" ht="19.5" customHeight="1" x14ac:dyDescent="0.2">
      <c r="B7" s="367"/>
    </row>
    <row r="8" spans="1:10" ht="11.25" customHeight="1" x14ac:dyDescent="0.2">
      <c r="B8" s="367"/>
      <c r="C8" s="368"/>
      <c r="D8" s="368"/>
      <c r="E8" s="368"/>
      <c r="F8" s="368"/>
      <c r="G8" s="368"/>
      <c r="H8" s="368"/>
    </row>
    <row r="9" spans="1:10" ht="18" customHeight="1" x14ac:dyDescent="0.2">
      <c r="B9" s="198" t="s">
        <v>386</v>
      </c>
    </row>
    <row r="10" spans="1:10" ht="11.25" customHeight="1" x14ac:dyDescent="0.2"/>
    <row r="11" spans="1:10" ht="19.5" customHeight="1" x14ac:dyDescent="0.2">
      <c r="B11" s="199" t="s">
        <v>481</v>
      </c>
    </row>
    <row r="12" spans="1:10" ht="19.5" customHeight="1" x14ac:dyDescent="0.2">
      <c r="B12" s="200" t="s">
        <v>482</v>
      </c>
    </row>
    <row r="13" spans="1:10" ht="19.5" customHeight="1" x14ac:dyDescent="0.2">
      <c r="B13" s="200" t="s">
        <v>483</v>
      </c>
    </row>
    <row r="14" spans="1:10" ht="19.5" customHeight="1" x14ac:dyDescent="0.2">
      <c r="A14" s="369"/>
      <c r="B14" s="200" t="s">
        <v>507</v>
      </c>
      <c r="C14" s="370"/>
      <c r="F14" s="370"/>
      <c r="G14" s="370"/>
      <c r="H14" s="370"/>
      <c r="I14" s="370"/>
      <c r="J14" s="370"/>
    </row>
    <row r="15" spans="1:10" ht="19.5" customHeight="1" x14ac:dyDescent="0.2">
      <c r="A15" s="369"/>
      <c r="B15" s="200" t="s">
        <v>508</v>
      </c>
      <c r="C15" s="370"/>
      <c r="F15" s="370"/>
      <c r="G15" s="370"/>
      <c r="H15" s="370"/>
      <c r="I15" s="370"/>
      <c r="J15" s="370"/>
    </row>
    <row r="16" spans="1:10" ht="11.25" customHeight="1" x14ac:dyDescent="0.2">
      <c r="A16" s="369"/>
      <c r="C16" s="370"/>
      <c r="F16" s="370"/>
      <c r="G16" s="370"/>
      <c r="H16" s="370"/>
      <c r="I16" s="370"/>
      <c r="J16" s="370"/>
    </row>
    <row r="17" spans="1:12" ht="11.25" customHeight="1" x14ac:dyDescent="0.2">
      <c r="A17" s="369"/>
      <c r="B17" s="200"/>
      <c r="C17" s="370"/>
      <c r="F17" s="370"/>
      <c r="G17" s="370"/>
      <c r="H17" s="370"/>
      <c r="I17" s="370"/>
      <c r="J17" s="370"/>
    </row>
    <row r="18" spans="1:12" ht="18" x14ac:dyDescent="0.2">
      <c r="A18" s="369"/>
      <c r="B18" s="198" t="s">
        <v>387</v>
      </c>
      <c r="C18" s="370"/>
      <c r="F18" s="370"/>
      <c r="G18" s="370"/>
      <c r="H18" s="370"/>
      <c r="I18" s="370"/>
      <c r="J18" s="370"/>
    </row>
    <row r="19" spans="1:12" x14ac:dyDescent="0.2">
      <c r="A19" s="369"/>
      <c r="B19" s="371"/>
      <c r="C19" s="370"/>
      <c r="D19" s="370"/>
      <c r="E19" s="370"/>
      <c r="F19" s="370"/>
      <c r="I19" s="370"/>
      <c r="J19" s="370"/>
      <c r="K19" s="372"/>
      <c r="L19" s="372"/>
    </row>
    <row r="20" spans="1:12" ht="20.25" customHeight="1" thickBot="1" x14ac:dyDescent="0.25">
      <c r="A20" s="369"/>
      <c r="B20" s="360" t="s">
        <v>399</v>
      </c>
      <c r="C20" s="409" t="s">
        <v>386</v>
      </c>
      <c r="D20" s="410"/>
      <c r="E20" s="410"/>
      <c r="F20" s="410"/>
      <c r="G20" s="360"/>
      <c r="H20" s="370"/>
      <c r="J20" s="370"/>
      <c r="K20" s="411"/>
      <c r="L20" s="411"/>
    </row>
    <row r="21" spans="1:12" ht="6.75" customHeight="1" thickTop="1" x14ac:dyDescent="0.2">
      <c r="A21" s="369"/>
      <c r="B21" s="205"/>
      <c r="C21" s="203"/>
      <c r="D21" s="202"/>
      <c r="E21" s="202"/>
      <c r="F21" s="202"/>
      <c r="G21" s="202"/>
      <c r="H21" s="370"/>
      <c r="J21" s="370"/>
      <c r="K21" s="372"/>
      <c r="L21" s="372"/>
    </row>
    <row r="22" spans="1:12" ht="15" customHeight="1" x14ac:dyDescent="0.2">
      <c r="A22" s="373"/>
      <c r="B22" s="364" t="s">
        <v>66</v>
      </c>
      <c r="C22" s="247" t="s">
        <v>396</v>
      </c>
      <c r="D22" s="374"/>
      <c r="E22" s="374"/>
      <c r="F22" s="374"/>
      <c r="G22" s="374"/>
      <c r="H22" s="370"/>
      <c r="J22" s="370"/>
    </row>
    <row r="23" spans="1:12" ht="15" customHeight="1" x14ac:dyDescent="0.2">
      <c r="A23" s="373"/>
      <c r="B23" s="364" t="s">
        <v>69</v>
      </c>
      <c r="C23" s="247" t="s">
        <v>396</v>
      </c>
      <c r="D23" s="2"/>
      <c r="E23" s="2"/>
      <c r="F23" s="2"/>
      <c r="G23" s="2"/>
      <c r="H23" s="2"/>
      <c r="J23" s="2"/>
    </row>
    <row r="24" spans="1:12" ht="15" customHeight="1" x14ac:dyDescent="0.2">
      <c r="A24" s="373"/>
      <c r="B24" s="364" t="s">
        <v>67</v>
      </c>
      <c r="C24" s="247" t="s">
        <v>396</v>
      </c>
      <c r="D24" s="2"/>
      <c r="E24" s="2"/>
      <c r="F24" s="2"/>
      <c r="G24" s="2"/>
      <c r="H24" s="2"/>
      <c r="J24" s="2"/>
    </row>
    <row r="25" spans="1:12" ht="15" customHeight="1" x14ac:dyDescent="0.2">
      <c r="A25" s="373"/>
      <c r="B25" s="364" t="s">
        <v>68</v>
      </c>
      <c r="C25" s="247" t="s">
        <v>396</v>
      </c>
      <c r="D25" s="2"/>
      <c r="E25" s="2"/>
      <c r="F25" s="2"/>
      <c r="G25" s="2"/>
      <c r="H25" s="2"/>
      <c r="J25" s="2"/>
    </row>
    <row r="26" spans="1:12" ht="15" customHeight="1" x14ac:dyDescent="0.2">
      <c r="A26" s="373"/>
      <c r="B26" s="364" t="s">
        <v>144</v>
      </c>
      <c r="C26" s="247" t="s">
        <v>496</v>
      </c>
      <c r="D26" s="374"/>
      <c r="E26" s="2"/>
      <c r="F26" s="2"/>
      <c r="G26" s="2"/>
      <c r="H26" s="2"/>
      <c r="J26" s="2"/>
    </row>
    <row r="27" spans="1:12" ht="15" customHeight="1" x14ac:dyDescent="0.2">
      <c r="A27" s="373"/>
      <c r="B27" s="364" t="s">
        <v>146</v>
      </c>
      <c r="C27" s="247" t="s">
        <v>496</v>
      </c>
      <c r="D27" s="2"/>
      <c r="E27" s="2"/>
      <c r="F27" s="2"/>
      <c r="G27" s="2"/>
      <c r="H27" s="2"/>
      <c r="J27" s="2"/>
    </row>
    <row r="28" spans="1:12" ht="15" customHeight="1" x14ac:dyDescent="0.2">
      <c r="A28" s="373"/>
      <c r="B28" s="364" t="s">
        <v>202</v>
      </c>
      <c r="C28" s="247" t="s">
        <v>496</v>
      </c>
      <c r="D28" s="2"/>
      <c r="E28" s="2"/>
      <c r="F28" s="2"/>
      <c r="G28" s="2"/>
      <c r="H28" s="2"/>
      <c r="J28" s="2"/>
    </row>
    <row r="29" spans="1:12" ht="15" customHeight="1" x14ac:dyDescent="0.2">
      <c r="A29" s="373"/>
      <c r="B29" s="364" t="s">
        <v>484</v>
      </c>
      <c r="C29" s="247" t="s">
        <v>496</v>
      </c>
      <c r="D29" s="2"/>
      <c r="E29" s="2"/>
      <c r="F29" s="2"/>
      <c r="G29" s="2"/>
      <c r="H29" s="2"/>
      <c r="J29" s="2"/>
    </row>
    <row r="30" spans="1:12" ht="15" customHeight="1" x14ac:dyDescent="0.2">
      <c r="A30" s="373"/>
      <c r="B30" s="364" t="s">
        <v>485</v>
      </c>
      <c r="C30" s="247" t="s">
        <v>496</v>
      </c>
      <c r="D30" s="2"/>
      <c r="E30" s="2"/>
      <c r="F30" s="2"/>
      <c r="G30" s="2"/>
      <c r="H30" s="2"/>
      <c r="J30" s="2"/>
    </row>
    <row r="31" spans="1:12" ht="15" customHeight="1" x14ac:dyDescent="0.2">
      <c r="A31" s="373"/>
      <c r="B31" s="364" t="s">
        <v>486</v>
      </c>
      <c r="C31" s="247" t="s">
        <v>496</v>
      </c>
      <c r="D31" s="2"/>
      <c r="E31" s="2"/>
      <c r="F31" s="2"/>
      <c r="G31" s="2"/>
      <c r="H31" s="2"/>
      <c r="J31" s="2"/>
    </row>
    <row r="32" spans="1:12" ht="15" customHeight="1" x14ac:dyDescent="0.2">
      <c r="A32" s="373"/>
      <c r="B32" s="364" t="s">
        <v>487</v>
      </c>
      <c r="C32" s="247" t="s">
        <v>496</v>
      </c>
      <c r="D32" s="2"/>
      <c r="E32" s="2"/>
      <c r="F32" s="2"/>
      <c r="G32" s="2"/>
      <c r="H32" s="2"/>
      <c r="J32" s="2"/>
    </row>
    <row r="33" spans="1:12" ht="15" customHeight="1" x14ac:dyDescent="0.2">
      <c r="A33" s="373"/>
      <c r="B33" s="364" t="s">
        <v>488</v>
      </c>
      <c r="C33" s="247" t="s">
        <v>496</v>
      </c>
      <c r="D33" s="2"/>
      <c r="E33" s="2"/>
      <c r="F33" s="2"/>
      <c r="G33" s="2"/>
      <c r="H33" s="2"/>
      <c r="J33" s="2"/>
    </row>
    <row r="34" spans="1:12" ht="15" customHeight="1" x14ac:dyDescent="0.2">
      <c r="A34" s="373"/>
      <c r="B34" s="364" t="s">
        <v>489</v>
      </c>
      <c r="C34" s="247" t="s">
        <v>496</v>
      </c>
      <c r="D34" s="2"/>
      <c r="E34" s="2"/>
      <c r="F34" s="2"/>
      <c r="G34" s="2"/>
      <c r="H34" s="2"/>
      <c r="J34" s="2"/>
    </row>
    <row r="35" spans="1:12" ht="15" customHeight="1" x14ac:dyDescent="0.2">
      <c r="A35" s="373"/>
      <c r="B35" s="364" t="s">
        <v>490</v>
      </c>
      <c r="C35" s="247" t="s">
        <v>496</v>
      </c>
      <c r="D35" s="2"/>
      <c r="E35" s="2"/>
      <c r="F35" s="2"/>
      <c r="G35" s="2"/>
      <c r="H35" s="2"/>
      <c r="J35" s="2"/>
    </row>
    <row r="36" spans="1:12" ht="15" customHeight="1" x14ac:dyDescent="0.2">
      <c r="A36" s="373"/>
      <c r="B36" s="364" t="s">
        <v>491</v>
      </c>
      <c r="C36" s="247" t="s">
        <v>496</v>
      </c>
      <c r="D36" s="2"/>
      <c r="E36" s="2"/>
      <c r="F36" s="2"/>
      <c r="G36" s="2"/>
      <c r="H36" s="2"/>
      <c r="J36" s="2"/>
    </row>
    <row r="37" spans="1:12" ht="15" customHeight="1" x14ac:dyDescent="0.2">
      <c r="A37" s="373"/>
      <c r="B37" s="364" t="s">
        <v>492</v>
      </c>
      <c r="C37" s="247" t="s">
        <v>496</v>
      </c>
      <c r="D37" s="2"/>
      <c r="E37" s="2"/>
      <c r="F37" s="2"/>
      <c r="G37" s="2"/>
      <c r="H37" s="2"/>
      <c r="J37" s="2"/>
    </row>
    <row r="38" spans="1:12" ht="15" customHeight="1" x14ac:dyDescent="0.2">
      <c r="A38" s="373"/>
      <c r="B38" s="364" t="s">
        <v>493</v>
      </c>
      <c r="C38" s="247" t="s">
        <v>496</v>
      </c>
      <c r="D38" s="2"/>
      <c r="E38" s="2"/>
      <c r="F38" s="2"/>
      <c r="G38" s="2"/>
      <c r="H38" s="2"/>
      <c r="J38" s="2"/>
    </row>
    <row r="39" spans="1:12" ht="15" customHeight="1" x14ac:dyDescent="0.2">
      <c r="A39" s="373"/>
      <c r="B39" s="364" t="s">
        <v>494</v>
      </c>
      <c r="C39" s="247" t="s">
        <v>496</v>
      </c>
      <c r="D39" s="2"/>
      <c r="E39" s="2"/>
      <c r="F39" s="2"/>
      <c r="G39" s="2"/>
      <c r="H39" s="2"/>
      <c r="J39" s="2"/>
    </row>
    <row r="40" spans="1:12" ht="15" customHeight="1" x14ac:dyDescent="0.2">
      <c r="A40" s="373"/>
      <c r="B40" s="364" t="s">
        <v>495</v>
      </c>
      <c r="C40" s="247" t="s">
        <v>496</v>
      </c>
      <c r="D40" s="2"/>
      <c r="E40" s="2"/>
      <c r="F40" s="2"/>
      <c r="G40" s="2"/>
      <c r="H40" s="2"/>
      <c r="J40" s="2"/>
    </row>
    <row r="41" spans="1:12" ht="15" customHeight="1" x14ac:dyDescent="0.2">
      <c r="A41" s="373"/>
      <c r="B41" s="364" t="s">
        <v>537</v>
      </c>
      <c r="C41" s="247" t="s">
        <v>496</v>
      </c>
      <c r="D41" s="2"/>
      <c r="E41" s="2"/>
      <c r="F41" s="2"/>
      <c r="G41" s="2"/>
      <c r="H41" s="2"/>
      <c r="J41" s="2"/>
    </row>
    <row r="42" spans="1:12" ht="15" customHeight="1" x14ac:dyDescent="0.2">
      <c r="A42" s="373"/>
      <c r="B42" s="364" t="s">
        <v>497</v>
      </c>
      <c r="C42" s="247" t="s">
        <v>397</v>
      </c>
      <c r="D42"/>
      <c r="E42"/>
      <c r="F42" s="250"/>
      <c r="G42" s="250"/>
      <c r="H42" s="250"/>
      <c r="J42" s="2"/>
    </row>
    <row r="43" spans="1:12" ht="15" customHeight="1" x14ac:dyDescent="0.2">
      <c r="A43" s="373"/>
      <c r="B43" s="364" t="s">
        <v>498</v>
      </c>
      <c r="C43" s="247" t="s">
        <v>505</v>
      </c>
      <c r="D43" s="248"/>
      <c r="E43" s="249"/>
      <c r="F43" s="250"/>
      <c r="G43" s="250"/>
      <c r="H43" s="250"/>
      <c r="J43" s="2"/>
      <c r="L43" s="374"/>
    </row>
    <row r="44" spans="1:12" ht="15" customHeight="1" x14ac:dyDescent="0.2">
      <c r="A44" s="369"/>
      <c r="B44" s="364" t="s">
        <v>509</v>
      </c>
      <c r="C44" s="247" t="s">
        <v>259</v>
      </c>
      <c r="D44" s="375"/>
      <c r="E44" s="250"/>
      <c r="F44" s="250"/>
      <c r="G44" s="250"/>
      <c r="H44" s="250"/>
    </row>
    <row r="45" spans="1:12" ht="15" customHeight="1" x14ac:dyDescent="0.2">
      <c r="A45" s="369"/>
      <c r="B45" s="364" t="s">
        <v>499</v>
      </c>
      <c r="C45" s="247" t="s">
        <v>260</v>
      </c>
      <c r="D45" s="376"/>
      <c r="E45" s="376"/>
      <c r="F45" s="376"/>
      <c r="G45" s="376"/>
      <c r="H45" s="376"/>
    </row>
    <row r="46" spans="1:12" ht="15" customHeight="1" x14ac:dyDescent="0.2">
      <c r="A46" s="377"/>
      <c r="B46" s="364" t="s">
        <v>500</v>
      </c>
      <c r="C46" s="247" t="s">
        <v>353</v>
      </c>
      <c r="D46" s="376"/>
      <c r="E46" s="376"/>
      <c r="F46" s="376"/>
      <c r="G46" s="376"/>
      <c r="H46" s="376"/>
    </row>
    <row r="47" spans="1:12" ht="15" customHeight="1" x14ac:dyDescent="0.2">
      <c r="A47" s="377"/>
      <c r="B47" s="364" t="s">
        <v>501</v>
      </c>
      <c r="C47" s="247" t="s">
        <v>354</v>
      </c>
      <c r="D47" s="376"/>
      <c r="E47" s="376"/>
      <c r="F47" s="376"/>
      <c r="G47" s="376"/>
      <c r="H47" s="376"/>
    </row>
    <row r="48" spans="1:12" ht="15" customHeight="1" x14ac:dyDescent="0.2">
      <c r="A48" s="369"/>
      <c r="B48" s="364" t="s">
        <v>502</v>
      </c>
      <c r="C48" s="247" t="s">
        <v>255</v>
      </c>
      <c r="D48" s="250"/>
      <c r="E48" s="250"/>
      <c r="F48" s="250"/>
      <c r="G48" s="250"/>
      <c r="H48" s="250"/>
    </row>
    <row r="49" spans="1:10" ht="15" customHeight="1" x14ac:dyDescent="0.2">
      <c r="A49" s="369"/>
      <c r="B49" s="364" t="s">
        <v>503</v>
      </c>
      <c r="C49" s="247" t="s">
        <v>256</v>
      </c>
      <c r="D49" s="250"/>
      <c r="E49" s="250"/>
      <c r="F49" s="250"/>
      <c r="G49" s="250"/>
      <c r="H49" s="250"/>
    </row>
    <row r="50" spans="1:10" ht="15" customHeight="1" x14ac:dyDescent="0.2">
      <c r="B50" s="364" t="s">
        <v>504</v>
      </c>
      <c r="C50" s="247" t="s">
        <v>257</v>
      </c>
      <c r="D50" s="250"/>
      <c r="E50" s="250"/>
      <c r="F50" s="250"/>
      <c r="G50" s="250"/>
      <c r="H50" s="250"/>
    </row>
    <row r="51" spans="1:10" x14ac:dyDescent="0.2">
      <c r="B51" s="364" t="s">
        <v>548</v>
      </c>
      <c r="C51" s="2"/>
      <c r="D51" s="377"/>
      <c r="E51" s="201"/>
      <c r="F51" s="2"/>
      <c r="G51" s="2"/>
      <c r="H51" s="2"/>
      <c r="I51" s="2"/>
      <c r="J51" s="2"/>
    </row>
    <row r="52" spans="1:10" x14ac:dyDescent="0.2">
      <c r="A52" s="377"/>
      <c r="B52" s="206"/>
      <c r="C52" s="2"/>
      <c r="D52" s="2"/>
      <c r="E52" s="2"/>
      <c r="F52" s="2"/>
      <c r="G52" s="2"/>
      <c r="H52" s="2"/>
      <c r="I52" s="2"/>
      <c r="J52" s="2"/>
    </row>
    <row r="53" spans="1:10" x14ac:dyDescent="0.2">
      <c r="A53" s="377"/>
      <c r="B53" s="370"/>
      <c r="C53" s="2"/>
      <c r="D53" s="2"/>
      <c r="E53" s="2"/>
      <c r="F53" s="2"/>
      <c r="G53" s="2"/>
      <c r="H53" s="2"/>
      <c r="I53" s="2"/>
      <c r="J53" s="2"/>
    </row>
    <row r="54" spans="1:10" x14ac:dyDescent="0.2">
      <c r="A54" s="369"/>
      <c r="B54" s="377"/>
      <c r="C54" s="2"/>
      <c r="D54" s="2"/>
      <c r="E54" s="2"/>
      <c r="F54" s="2"/>
      <c r="G54" s="2"/>
      <c r="H54" s="2"/>
      <c r="I54" s="2"/>
      <c r="J54" s="2"/>
    </row>
    <row r="55" spans="1:10" x14ac:dyDescent="0.2">
      <c r="A55" s="378"/>
      <c r="B55" s="379"/>
      <c r="C55" s="370"/>
      <c r="D55" s="411"/>
      <c r="E55" s="411"/>
      <c r="F55" s="370"/>
      <c r="G55" s="370"/>
      <c r="H55" s="370"/>
      <c r="I55" s="370"/>
      <c r="J55" s="370"/>
    </row>
    <row r="56" spans="1:10" x14ac:dyDescent="0.2">
      <c r="A56" s="378"/>
      <c r="C56" s="63"/>
      <c r="D56" s="207"/>
      <c r="E56" s="207"/>
      <c r="F56" s="63"/>
      <c r="G56" s="63"/>
      <c r="H56" s="63"/>
      <c r="I56" s="63"/>
      <c r="J56" s="63"/>
    </row>
    <row r="57" spans="1:10" x14ac:dyDescent="0.2">
      <c r="A57" s="378"/>
      <c r="C57" s="64"/>
      <c r="D57" s="64"/>
      <c r="E57" s="64"/>
      <c r="F57" s="64"/>
      <c r="G57" s="64"/>
      <c r="H57" s="64"/>
      <c r="I57" s="64"/>
      <c r="J57" s="64"/>
    </row>
    <row r="58" spans="1:10" x14ac:dyDescent="0.2">
      <c r="D58" s="378"/>
      <c r="E58" s="378"/>
      <c r="F58" s="378"/>
      <c r="G58" s="378"/>
      <c r="H58" s="378"/>
      <c r="I58" s="378"/>
    </row>
  </sheetData>
  <mergeCells count="5">
    <mergeCell ref="C4:H5"/>
    <mergeCell ref="C6:H6"/>
    <mergeCell ref="C20:F20"/>
    <mergeCell ref="K20:L20"/>
    <mergeCell ref="D55:E55"/>
  </mergeCells>
  <phoneticPr fontId="2" type="noConversion"/>
  <hyperlinks>
    <hyperlink ref="B22" location="'Año 2005'!A1" display="Año 2005"/>
    <hyperlink ref="B23" location="'Año 2006'!A1" display="Año 2006"/>
    <hyperlink ref="B24" location="'Año 2007'!A1" display="Año 2007"/>
    <hyperlink ref="B25" location="'Año 2008'!A1" display="Año 2008"/>
    <hyperlink ref="B26" location="'Año 2009'!A1" display="Año 2009"/>
    <hyperlink ref="B27" location="'Año 2010'!A1" display="Año 2010"/>
    <hyperlink ref="B28" location="'Año 2011'!A1" display="Año 2011"/>
    <hyperlink ref="B29" location="'Año 2012'!A1" display="Año 2012 (*)"/>
    <hyperlink ref="B30" location="'Año 2013'!A1" display="Año 2013 (*)"/>
    <hyperlink ref="B31" location="'Año 2014'!DATOSAÑO" display="Año 2014 (*)"/>
    <hyperlink ref="B32" location="'Año 2015'!DATOSAÑO" display="Año 2015 (*)"/>
    <hyperlink ref="B33" location="'Año 2016'!DATOSAÑO" display="Año 2016 (*)"/>
    <hyperlink ref="B34" location="'Año 2017'!DATOSAÑO" display="Año 2017 (*)"/>
    <hyperlink ref="B35" location="'Año 2018'!DATOSAÑO" display="Año 2018 (*)"/>
    <hyperlink ref="B36" location="'Año 2019'!DATOSAÑO" display="Año 2019 (*)"/>
    <hyperlink ref="B37" location="'Año 2020'!DATOSAÑO" display="Año 2020 (*)"/>
    <hyperlink ref="B38" location="'Año 2021'!A1" display="Año 2021 (*)"/>
    <hyperlink ref="B39" location="'Año 2022'!A1" display="Año 2022 (2)"/>
    <hyperlink ref="B40" location="'Año 2023'!A1" display="Año 2023 (2)"/>
    <hyperlink ref="B42" location="'TODOS LOS AÑOS'!A1" display="Todos los años"/>
    <hyperlink ref="B43" location="'Tasas de Uso'!A1" display="Tasas de Uso"/>
    <hyperlink ref="B44" location="'Gráfico Casos Año GES'!A1" display="Gráfico Casos Año GES"/>
    <hyperlink ref="B45" location="'Gráfico Casos Año Calendario'!A1" display="Gráfico Casos Año Calendario"/>
    <hyperlink ref="B46" location="'Gráfico por PS según DS'!A1" display="Gráfico por PS según DS"/>
    <hyperlink ref="B47" location="'Gráfico Tipo Atención'!A1" display="Gráfico Tipo Atención"/>
    <hyperlink ref="B48" location="'PS Modalidad Ambulatoria'!A1" display="PS Modalidad Ambulatoria"/>
    <hyperlink ref="B49" location="'PS Modalidad Hospitalaria'!A1" display="PS Modalidad Hospitalaria"/>
    <hyperlink ref="B50" location="'PS Modalidad Mixta'!A1" display="PS Modalidad Mixta"/>
    <hyperlink ref="B41" location="'Año 2024'!A1" display="Año 2024"/>
    <hyperlink ref="B51" location="'Ficha Metadatos'!A1" display="Ficha Metadatos"/>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433</v>
      </c>
      <c r="D4" s="437"/>
      <c r="E4" s="437" t="s">
        <v>434</v>
      </c>
      <c r="F4" s="437"/>
      <c r="G4" s="437" t="s">
        <v>435</v>
      </c>
      <c r="H4" s="437"/>
      <c r="I4" s="437" t="s">
        <v>436</v>
      </c>
      <c r="J4" s="437"/>
      <c r="K4" s="432" t="s">
        <v>437</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41000</v>
      </c>
      <c r="D6" s="257">
        <v>41000</v>
      </c>
      <c r="E6" s="256">
        <v>41091</v>
      </c>
      <c r="F6" s="257">
        <v>41091</v>
      </c>
      <c r="G6" s="256">
        <v>41181</v>
      </c>
      <c r="H6" s="257">
        <v>41182</v>
      </c>
      <c r="I6" s="256">
        <v>41272</v>
      </c>
      <c r="J6" s="257">
        <v>41274</v>
      </c>
      <c r="K6" s="439"/>
      <c r="L6" s="441"/>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380" t="s">
        <v>56</v>
      </c>
      <c r="D24" s="261">
        <v>3758</v>
      </c>
      <c r="E24" s="380" t="s">
        <v>56</v>
      </c>
      <c r="F24" s="261">
        <v>3934</v>
      </c>
      <c r="G24" s="380" t="s">
        <v>56</v>
      </c>
      <c r="H24" s="261">
        <v>4085</v>
      </c>
      <c r="I24" s="380"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426</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427</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171</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172</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173</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174</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175</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176</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177</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178</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179</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180</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438</v>
      </c>
      <c r="D4" s="437"/>
      <c r="E4" s="437" t="s">
        <v>439</v>
      </c>
      <c r="F4" s="437"/>
      <c r="G4" s="437" t="s">
        <v>440</v>
      </c>
      <c r="H4" s="437"/>
      <c r="I4" s="437" t="s">
        <v>441</v>
      </c>
      <c r="J4" s="437"/>
      <c r="K4" s="432" t="s">
        <v>442</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41364</v>
      </c>
      <c r="D6" s="257">
        <v>41363</v>
      </c>
      <c r="E6" s="256">
        <v>41455</v>
      </c>
      <c r="F6" s="257">
        <v>41455</v>
      </c>
      <c r="G6" s="256">
        <v>41546</v>
      </c>
      <c r="H6" s="257">
        <v>41547</v>
      </c>
      <c r="I6" s="256">
        <v>41637</v>
      </c>
      <c r="J6" s="257">
        <v>41639</v>
      </c>
      <c r="K6" s="439"/>
      <c r="L6" s="441"/>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426</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427</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246</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242</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245</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239</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248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249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247</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240</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443</v>
      </c>
      <c r="D4" s="437"/>
      <c r="E4" s="437" t="s">
        <v>444</v>
      </c>
      <c r="F4" s="437"/>
      <c r="G4" s="437" t="s">
        <v>445</v>
      </c>
      <c r="H4" s="437"/>
      <c r="I4" s="437" t="s">
        <v>446</v>
      </c>
      <c r="J4" s="437"/>
      <c r="K4" s="432" t="s">
        <v>447</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41728</v>
      </c>
      <c r="D6" s="257">
        <v>41729</v>
      </c>
      <c r="E6" s="256">
        <v>41820</v>
      </c>
      <c r="F6" s="257">
        <v>41820</v>
      </c>
      <c r="G6" s="256">
        <v>41912</v>
      </c>
      <c r="H6" s="257">
        <v>41912</v>
      </c>
      <c r="I6" s="256">
        <v>42004</v>
      </c>
      <c r="J6" s="257">
        <v>42004</v>
      </c>
      <c r="K6" s="439"/>
      <c r="L6" s="441"/>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426</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427</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246</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242</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245</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239</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248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249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247</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240</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8.25" customHeight="1" x14ac:dyDescent="0.2">
      <c r="A4" s="426" t="s">
        <v>233</v>
      </c>
      <c r="B4" s="434" t="s">
        <v>0</v>
      </c>
      <c r="C4" s="437" t="s">
        <v>301</v>
      </c>
      <c r="D4" s="437"/>
      <c r="E4" s="437" t="s">
        <v>303</v>
      </c>
      <c r="F4" s="437"/>
      <c r="G4" s="437" t="s">
        <v>305</v>
      </c>
      <c r="H4" s="437"/>
      <c r="I4" s="437" t="s">
        <v>306</v>
      </c>
      <c r="J4" s="437"/>
      <c r="K4" s="432" t="s">
        <v>448</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42094</v>
      </c>
      <c r="D6" s="257">
        <v>42094</v>
      </c>
      <c r="E6" s="256">
        <v>42185</v>
      </c>
      <c r="F6" s="257">
        <v>42185</v>
      </c>
      <c r="G6" s="256">
        <v>42277</v>
      </c>
      <c r="H6" s="257">
        <v>42277</v>
      </c>
      <c r="I6" s="256">
        <v>42369</v>
      </c>
      <c r="J6" s="257">
        <v>42369</v>
      </c>
      <c r="K6" s="439"/>
      <c r="L6" s="441"/>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426</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427</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246</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242</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245</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239</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248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249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247</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240</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7.5" customHeight="1" x14ac:dyDescent="0.2">
      <c r="A4" s="426" t="s">
        <v>233</v>
      </c>
      <c r="B4" s="434" t="s">
        <v>0</v>
      </c>
      <c r="C4" s="437" t="s">
        <v>317</v>
      </c>
      <c r="D4" s="437"/>
      <c r="E4" s="437" t="s">
        <v>318</v>
      </c>
      <c r="F4" s="437"/>
      <c r="G4" s="437" t="s">
        <v>319</v>
      </c>
      <c r="H4" s="437"/>
      <c r="I4" s="437" t="s">
        <v>320</v>
      </c>
      <c r="J4" s="437"/>
      <c r="K4" s="432" t="s">
        <v>449</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42461</v>
      </c>
      <c r="D6" s="257">
        <v>42461</v>
      </c>
      <c r="E6" s="256">
        <v>42552</v>
      </c>
      <c r="F6" s="257">
        <v>42552</v>
      </c>
      <c r="G6" s="256">
        <v>42643</v>
      </c>
      <c r="H6" s="257">
        <v>42643</v>
      </c>
      <c r="I6" s="256">
        <v>42734</v>
      </c>
      <c r="J6" s="257">
        <v>42734</v>
      </c>
      <c r="K6" s="439"/>
      <c r="L6" s="441"/>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450</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426</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427</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246</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242</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245</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239</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248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249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247</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240</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5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6" customHeight="1" x14ac:dyDescent="0.2">
      <c r="A4" s="426" t="s">
        <v>233</v>
      </c>
      <c r="B4" s="434" t="s">
        <v>0</v>
      </c>
      <c r="C4" s="437" t="s">
        <v>344</v>
      </c>
      <c r="D4" s="437"/>
      <c r="E4" s="437" t="s">
        <v>347</v>
      </c>
      <c r="F4" s="437"/>
      <c r="G4" s="437" t="s">
        <v>348</v>
      </c>
      <c r="H4" s="437"/>
      <c r="I4" s="437" t="s">
        <v>349</v>
      </c>
      <c r="J4" s="437"/>
      <c r="K4" s="432" t="s">
        <v>451</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42825</v>
      </c>
      <c r="D6" s="257">
        <v>42825</v>
      </c>
      <c r="E6" s="256">
        <v>42916</v>
      </c>
      <c r="F6" s="257">
        <v>42916</v>
      </c>
      <c r="G6" s="256">
        <v>43008</v>
      </c>
      <c r="H6" s="257">
        <v>43008</v>
      </c>
      <c r="I6" s="256">
        <v>43100</v>
      </c>
      <c r="J6" s="257">
        <v>43100</v>
      </c>
      <c r="K6" s="439"/>
      <c r="L6" s="441"/>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450</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452</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426</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427</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246</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242</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245</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239</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248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249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247</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240</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3" customHeight="1" x14ac:dyDescent="0.2">
      <c r="A4" s="426" t="s">
        <v>233</v>
      </c>
      <c r="B4" s="434" t="s">
        <v>0</v>
      </c>
      <c r="C4" s="437" t="s">
        <v>361</v>
      </c>
      <c r="D4" s="437"/>
      <c r="E4" s="437" t="s">
        <v>358</v>
      </c>
      <c r="F4" s="437"/>
      <c r="G4" s="437" t="s">
        <v>359</v>
      </c>
      <c r="H4" s="437"/>
      <c r="I4" s="437" t="s">
        <v>360</v>
      </c>
      <c r="J4" s="437"/>
      <c r="K4" s="432" t="s">
        <v>453</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43188</v>
      </c>
      <c r="D6" s="257">
        <v>43190</v>
      </c>
      <c r="E6" s="256">
        <v>43278</v>
      </c>
      <c r="F6" s="257">
        <v>43281</v>
      </c>
      <c r="G6" s="256">
        <v>43370</v>
      </c>
      <c r="H6" s="257">
        <v>43373</v>
      </c>
      <c r="I6" s="256">
        <v>43460</v>
      </c>
      <c r="J6" s="257">
        <v>43465</v>
      </c>
      <c r="K6" s="439"/>
      <c r="L6" s="441"/>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450</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426</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427</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246</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242</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245</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239</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248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249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247</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240</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58" priority="2" operator="greaterThan">
      <formula>0.2</formula>
    </cfRule>
  </conditionalFormatting>
  <conditionalFormatting sqref="M7:N88 M89:M90">
    <cfRule type="cellIs" dxfId="5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4.5" customHeight="1" x14ac:dyDescent="0.2">
      <c r="A4" s="426" t="s">
        <v>233</v>
      </c>
      <c r="B4" s="434" t="s">
        <v>0</v>
      </c>
      <c r="C4" s="437" t="s">
        <v>366</v>
      </c>
      <c r="D4" s="437"/>
      <c r="E4" s="437" t="s">
        <v>367</v>
      </c>
      <c r="F4" s="437"/>
      <c r="G4" s="437" t="s">
        <v>368</v>
      </c>
      <c r="H4" s="437"/>
      <c r="I4" s="437" t="s">
        <v>369</v>
      </c>
      <c r="J4" s="437"/>
      <c r="K4" s="432" t="s">
        <v>454</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43551</v>
      </c>
      <c r="D6" s="257">
        <v>43555</v>
      </c>
      <c r="E6" s="256">
        <v>43642</v>
      </c>
      <c r="F6" s="257">
        <v>43646</v>
      </c>
      <c r="G6" s="256">
        <v>43733</v>
      </c>
      <c r="H6" s="257">
        <v>43738</v>
      </c>
      <c r="I6" s="256">
        <v>43825</v>
      </c>
      <c r="J6" s="257">
        <v>43830</v>
      </c>
      <c r="K6" s="439"/>
      <c r="L6" s="441"/>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450</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426</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427</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246</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242</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245</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239</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248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249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247</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240</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44"/>
      <c r="J94" s="445"/>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6" priority="2" operator="greaterThan">
      <formula>0.2</formula>
    </cfRule>
  </conditionalFormatting>
  <conditionalFormatting sqref="M7:M94 N7:N93">
    <cfRule type="cellIs" dxfId="5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46" t="s">
        <v>280</v>
      </c>
      <c r="C1" s="447"/>
      <c r="D1" s="447"/>
      <c r="E1" s="447"/>
      <c r="F1" s="447"/>
      <c r="G1" s="447"/>
      <c r="H1" s="447"/>
      <c r="I1" s="447"/>
      <c r="J1" s="447"/>
      <c r="K1" s="447"/>
      <c r="L1" s="447"/>
      <c r="M1" s="447"/>
      <c r="N1" s="447"/>
      <c r="O1" s="447"/>
      <c r="P1" s="447"/>
      <c r="Q1" s="447"/>
      <c r="R1" s="447"/>
      <c r="S1" s="447"/>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48" t="s">
        <v>63</v>
      </c>
      <c r="V3" s="449"/>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48" t="s">
        <v>63</v>
      </c>
      <c r="V75" s="449"/>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hyperlink ref="U75" location="Indice!A1" display="Volver al Indice"/>
    <hyperlink ref="U3:V3" location="Indice!B24" display="Volver al Indice"/>
    <hyperlink ref="U75:V75" location="Indice!B24" display="Volver al Indice"/>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25" t="s">
        <v>407</v>
      </c>
      <c r="B2" s="425"/>
      <c r="C2" s="425"/>
      <c r="D2" s="425"/>
      <c r="E2" s="425"/>
      <c r="F2" s="425"/>
      <c r="G2" s="425"/>
      <c r="H2" s="425"/>
      <c r="I2" s="425"/>
      <c r="J2" s="425"/>
      <c r="K2" s="425"/>
      <c r="L2" s="425"/>
      <c r="M2" s="131"/>
    </row>
    <row r="3" spans="1:18" ht="15" x14ac:dyDescent="0.2">
      <c r="A3" s="272"/>
      <c r="B3" s="272"/>
      <c r="C3" s="272"/>
      <c r="D3" s="272"/>
      <c r="E3" s="272"/>
      <c r="F3" s="272"/>
      <c r="G3" s="272"/>
      <c r="H3" s="272"/>
      <c r="I3" s="79"/>
      <c r="J3" s="79"/>
      <c r="K3" s="79"/>
      <c r="L3" s="79"/>
      <c r="M3" s="131"/>
    </row>
    <row r="4" spans="1:18" ht="35.25" customHeight="1" x14ac:dyDescent="0.2">
      <c r="A4" s="426" t="s">
        <v>233</v>
      </c>
      <c r="B4" s="434" t="s">
        <v>0</v>
      </c>
      <c r="C4" s="437" t="s">
        <v>378</v>
      </c>
      <c r="D4" s="437"/>
      <c r="E4" s="437" t="s">
        <v>379</v>
      </c>
      <c r="F4" s="437"/>
      <c r="G4" s="437" t="s">
        <v>380</v>
      </c>
      <c r="H4" s="437"/>
      <c r="I4" s="437" t="s">
        <v>381</v>
      </c>
      <c r="J4" s="437"/>
      <c r="K4" s="432" t="s">
        <v>455</v>
      </c>
      <c r="L4" s="433"/>
      <c r="M4" s="81"/>
    </row>
    <row r="5" spans="1:18"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8" ht="15" customHeight="1" x14ac:dyDescent="0.2">
      <c r="A6" s="428"/>
      <c r="B6" s="436"/>
      <c r="C6" s="256">
        <v>43915</v>
      </c>
      <c r="D6" s="257">
        <v>43921</v>
      </c>
      <c r="E6" s="256">
        <v>44008</v>
      </c>
      <c r="F6" s="257">
        <v>44012</v>
      </c>
      <c r="G6" s="256">
        <v>44099</v>
      </c>
      <c r="H6" s="257">
        <v>44104</v>
      </c>
      <c r="I6" s="256">
        <v>44191</v>
      </c>
      <c r="J6" s="257">
        <v>44196</v>
      </c>
      <c r="K6" s="439"/>
      <c r="L6" s="441"/>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450</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426</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427</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246</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242</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245</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239</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248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249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247</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240</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44"/>
      <c r="J94" s="445"/>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4" priority="2" operator="greaterThan">
      <formula>0.2</formula>
    </cfRule>
  </conditionalFormatting>
  <conditionalFormatting sqref="M7:M94 N7:N93">
    <cfRule type="cellIs" dxfId="5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07" t="str">
        <f>+Indice!C4</f>
        <v>ESTADÍSTICA TRIMESTRAL DE CASOS GES (AUGE) DE FONASA Y SISTEMA ISAPRE</v>
      </c>
      <c r="D3" s="407"/>
      <c r="E3" s="407"/>
      <c r="F3" s="407"/>
      <c r="G3" s="407"/>
      <c r="H3" s="407"/>
    </row>
    <row r="4" spans="1:15" ht="20.25" x14ac:dyDescent="0.2">
      <c r="A4" s="208"/>
      <c r="B4" s="196"/>
      <c r="C4" s="407"/>
      <c r="D4" s="407"/>
      <c r="E4" s="407"/>
      <c r="F4" s="407"/>
      <c r="G4" s="407"/>
      <c r="H4" s="407"/>
    </row>
    <row r="5" spans="1:15" s="363" customFormat="1" ht="28.35" customHeight="1" x14ac:dyDescent="0.2">
      <c r="A5" s="362"/>
      <c r="B5" s="197"/>
      <c r="C5" s="412" t="str">
        <f>+Indice!C6</f>
        <v>JULIO 2005 - JUNIO 2024</v>
      </c>
      <c r="D5" s="412"/>
      <c r="E5" s="412"/>
      <c r="F5" s="412"/>
      <c r="G5" s="412"/>
      <c r="H5" s="412"/>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409" t="s">
        <v>392</v>
      </c>
      <c r="D10" s="410"/>
      <c r="E10" s="410"/>
      <c r="F10" s="410"/>
      <c r="G10" s="410"/>
      <c r="H10" s="410"/>
    </row>
    <row r="11" spans="1:15" ht="6" customHeight="1" thickTop="1" x14ac:dyDescent="0.2">
      <c r="B11" s="202"/>
      <c r="C11" s="223"/>
      <c r="D11" s="202"/>
      <c r="E11" s="202"/>
      <c r="F11" s="202"/>
      <c r="G11" s="202"/>
      <c r="H11" s="202"/>
    </row>
    <row r="12" spans="1:15" ht="42.6" customHeight="1" x14ac:dyDescent="0.2">
      <c r="B12" s="251">
        <v>1</v>
      </c>
      <c r="C12" s="419" t="s">
        <v>550</v>
      </c>
      <c r="D12" s="420"/>
      <c r="E12" s="420"/>
      <c r="F12" s="420"/>
      <c r="G12" s="420"/>
      <c r="H12" s="420"/>
      <c r="J12" s="252"/>
      <c r="K12" s="252"/>
      <c r="L12" s="252"/>
      <c r="M12" s="252"/>
      <c r="N12" s="252"/>
      <c r="O12" s="252"/>
    </row>
    <row r="13" spans="1:15" s="211" customFormat="1" ht="42.6" customHeight="1" x14ac:dyDescent="0.2">
      <c r="A13" s="210"/>
      <c r="B13" s="251">
        <v>2</v>
      </c>
      <c r="C13" s="413" t="s">
        <v>400</v>
      </c>
      <c r="D13" s="414"/>
      <c r="E13" s="414"/>
      <c r="F13" s="414"/>
      <c r="G13" s="414"/>
      <c r="H13" s="414"/>
      <c r="J13" s="252"/>
      <c r="K13" s="252"/>
      <c r="L13" s="252"/>
      <c r="M13" s="252"/>
      <c r="N13" s="252"/>
      <c r="O13" s="252"/>
    </row>
    <row r="14" spans="1:15" s="211" customFormat="1" ht="51.75" customHeight="1" x14ac:dyDescent="0.2">
      <c r="A14" s="210"/>
      <c r="B14" s="251">
        <v>3</v>
      </c>
      <c r="C14" s="413" t="s">
        <v>401</v>
      </c>
      <c r="D14" s="414"/>
      <c r="E14" s="414"/>
      <c r="F14" s="414"/>
      <c r="G14" s="414"/>
      <c r="H14" s="414"/>
      <c r="J14" s="252"/>
      <c r="K14" s="252"/>
      <c r="L14" s="252"/>
      <c r="M14" s="252"/>
      <c r="N14" s="252"/>
      <c r="O14" s="252"/>
    </row>
    <row r="15" spans="1:15" s="211" customFormat="1" ht="71.45" customHeight="1" x14ac:dyDescent="0.2">
      <c r="A15" s="210"/>
      <c r="B15" s="251">
        <v>4</v>
      </c>
      <c r="C15" s="415" t="s">
        <v>515</v>
      </c>
      <c r="D15" s="416"/>
      <c r="E15" s="416"/>
      <c r="F15" s="416"/>
      <c r="G15" s="416"/>
      <c r="H15" s="416"/>
      <c r="J15" s="252"/>
      <c r="K15" s="252"/>
      <c r="L15" s="252"/>
      <c r="M15" s="252"/>
      <c r="N15" s="252"/>
      <c r="O15" s="252"/>
    </row>
    <row r="16" spans="1:15" s="208" customFormat="1" ht="72.75" customHeight="1" x14ac:dyDescent="0.2">
      <c r="A16" s="212"/>
      <c r="B16" s="253">
        <v>5</v>
      </c>
      <c r="C16" s="417" t="s">
        <v>538</v>
      </c>
      <c r="D16" s="418"/>
      <c r="E16" s="418"/>
      <c r="F16" s="418"/>
      <c r="G16" s="418"/>
      <c r="H16" s="418"/>
      <c r="I16" s="213"/>
      <c r="J16" s="213"/>
    </row>
    <row r="17" spans="1:12" s="208" customFormat="1" ht="40.15" customHeight="1" x14ac:dyDescent="0.2">
      <c r="A17" s="212"/>
      <c r="B17" s="421">
        <v>6</v>
      </c>
      <c r="C17" s="423" t="s">
        <v>393</v>
      </c>
      <c r="D17" s="423"/>
      <c r="E17" s="423"/>
      <c r="F17" s="423"/>
      <c r="G17" s="423"/>
      <c r="H17" s="423"/>
      <c r="I17" s="213"/>
      <c r="J17" s="213"/>
    </row>
    <row r="18" spans="1:12" s="208" customFormat="1" ht="40.15" customHeight="1" x14ac:dyDescent="0.2">
      <c r="A18" s="212"/>
      <c r="B18" s="421"/>
      <c r="C18" s="423" t="s">
        <v>394</v>
      </c>
      <c r="D18" s="423"/>
      <c r="E18" s="423"/>
      <c r="F18" s="423"/>
      <c r="G18" s="423"/>
      <c r="H18" s="423"/>
      <c r="I18" s="213"/>
      <c r="J18" s="213"/>
    </row>
    <row r="19" spans="1:12" s="208" customFormat="1" ht="40.15" customHeight="1" x14ac:dyDescent="0.2">
      <c r="A19" s="212"/>
      <c r="B19" s="421"/>
      <c r="C19" s="423" t="s">
        <v>395</v>
      </c>
      <c r="D19" s="423"/>
      <c r="E19" s="423"/>
      <c r="F19" s="423"/>
      <c r="G19" s="423"/>
      <c r="H19" s="423"/>
      <c r="I19" s="213"/>
      <c r="J19" s="213"/>
    </row>
    <row r="20" spans="1:12" s="208" customFormat="1" ht="40.15" customHeight="1" x14ac:dyDescent="0.2">
      <c r="A20" s="212"/>
      <c r="B20" s="421"/>
      <c r="C20" s="423" t="s">
        <v>402</v>
      </c>
      <c r="D20" s="423"/>
      <c r="E20" s="423"/>
      <c r="F20" s="423"/>
      <c r="G20" s="423"/>
      <c r="H20" s="423"/>
      <c r="I20" s="213"/>
      <c r="J20" s="213"/>
    </row>
    <row r="21" spans="1:12" s="208" customFormat="1" ht="40.15" customHeight="1" x14ac:dyDescent="0.2">
      <c r="A21" s="212"/>
      <c r="B21" s="421"/>
      <c r="C21" s="423" t="s">
        <v>403</v>
      </c>
      <c r="D21" s="423"/>
      <c r="E21" s="423"/>
      <c r="F21" s="423"/>
      <c r="G21" s="423"/>
      <c r="H21" s="423"/>
      <c r="I21" s="213"/>
      <c r="J21" s="213"/>
    </row>
    <row r="22" spans="1:12" s="208" customFormat="1" ht="40.15" customHeight="1" x14ac:dyDescent="0.2">
      <c r="A22" s="212"/>
      <c r="B22" s="421"/>
      <c r="C22" s="423" t="s">
        <v>404</v>
      </c>
      <c r="D22" s="423"/>
      <c r="E22" s="423"/>
      <c r="F22" s="423"/>
      <c r="G22" s="423"/>
      <c r="H22" s="423"/>
      <c r="I22" s="213"/>
      <c r="J22" s="213"/>
      <c r="L22" s="211"/>
    </row>
    <row r="23" spans="1:12" s="216" customFormat="1" ht="40.15" customHeight="1" x14ac:dyDescent="0.2">
      <c r="A23" s="215"/>
      <c r="B23" s="422"/>
      <c r="C23" s="413" t="s">
        <v>405</v>
      </c>
      <c r="D23" s="414"/>
      <c r="E23" s="414"/>
      <c r="F23" s="414"/>
      <c r="G23" s="414"/>
      <c r="H23" s="414"/>
      <c r="I23" s="214"/>
      <c r="J23" s="214"/>
    </row>
    <row r="24" spans="1:12" s="208" customFormat="1" ht="30" customHeight="1" x14ac:dyDescent="0.2">
      <c r="A24" s="212"/>
      <c r="B24" s="251">
        <v>7</v>
      </c>
      <c r="C24" s="413" t="s">
        <v>406</v>
      </c>
      <c r="D24" s="414"/>
      <c r="E24" s="414"/>
      <c r="F24" s="414"/>
      <c r="G24" s="414"/>
      <c r="H24" s="414"/>
      <c r="I24" s="213"/>
      <c r="J24" s="213"/>
    </row>
    <row r="25" spans="1:12" s="208" customFormat="1" ht="30" customHeight="1" x14ac:dyDescent="0.2">
      <c r="A25" s="212"/>
      <c r="B25" s="253">
        <v>8</v>
      </c>
      <c r="C25" s="417" t="s">
        <v>510</v>
      </c>
      <c r="D25" s="418"/>
      <c r="E25" s="418"/>
      <c r="F25" s="418"/>
      <c r="G25" s="418"/>
      <c r="H25" s="418"/>
      <c r="I25" s="213"/>
      <c r="J25" s="213"/>
    </row>
    <row r="26" spans="1:12" s="208" customFormat="1" ht="30" customHeight="1" x14ac:dyDescent="0.2">
      <c r="A26" s="212"/>
      <c r="B26" s="251">
        <v>9</v>
      </c>
      <c r="C26" s="419" t="s">
        <v>551</v>
      </c>
      <c r="D26" s="420"/>
      <c r="E26" s="420"/>
      <c r="F26" s="420"/>
      <c r="G26" s="420"/>
      <c r="H26" s="420"/>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0"/>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283"/>
      <c r="B3" s="283"/>
      <c r="C3" s="283"/>
      <c r="D3" s="283"/>
      <c r="E3" s="283"/>
      <c r="F3" s="283"/>
      <c r="G3" s="283"/>
      <c r="H3" s="283"/>
      <c r="I3" s="284"/>
      <c r="J3" s="284"/>
      <c r="K3" s="284"/>
      <c r="L3" s="284"/>
      <c r="M3" s="282"/>
    </row>
    <row r="4" spans="1:18" ht="35.25" customHeight="1" x14ac:dyDescent="0.2">
      <c r="A4" s="426" t="s">
        <v>233</v>
      </c>
      <c r="B4" s="434" t="s">
        <v>0</v>
      </c>
      <c r="C4" s="437" t="s">
        <v>385</v>
      </c>
      <c r="D4" s="437"/>
      <c r="E4" s="437" t="s">
        <v>388</v>
      </c>
      <c r="F4" s="437"/>
      <c r="G4" s="437" t="s">
        <v>389</v>
      </c>
      <c r="H4" s="437"/>
      <c r="I4" s="437" t="s">
        <v>390</v>
      </c>
      <c r="J4" s="437"/>
      <c r="K4" s="432" t="s">
        <v>456</v>
      </c>
      <c r="L4" s="433"/>
      <c r="M4" s="175"/>
    </row>
    <row r="5" spans="1:18" ht="15" customHeight="1" x14ac:dyDescent="0.2">
      <c r="A5" s="427"/>
      <c r="B5" s="435"/>
      <c r="C5" s="254" t="s">
        <v>54</v>
      </c>
      <c r="D5" s="255" t="s">
        <v>55</v>
      </c>
      <c r="E5" s="254" t="s">
        <v>54</v>
      </c>
      <c r="F5" s="255" t="s">
        <v>55</v>
      </c>
      <c r="G5" s="254" t="s">
        <v>54</v>
      </c>
      <c r="H5" s="255" t="s">
        <v>55</v>
      </c>
      <c r="I5" s="254" t="s">
        <v>54</v>
      </c>
      <c r="J5" s="255" t="s">
        <v>55</v>
      </c>
      <c r="K5" s="438" t="s">
        <v>54</v>
      </c>
      <c r="L5" s="440" t="s">
        <v>55</v>
      </c>
      <c r="M5" s="175"/>
      <c r="Q5" s="176"/>
    </row>
    <row r="6" spans="1:18" ht="15" customHeight="1" x14ac:dyDescent="0.2">
      <c r="A6" s="428"/>
      <c r="B6" s="436"/>
      <c r="C6" s="256">
        <v>44280</v>
      </c>
      <c r="D6" s="257">
        <v>44286</v>
      </c>
      <c r="E6" s="256">
        <v>44373</v>
      </c>
      <c r="F6" s="257">
        <v>44377</v>
      </c>
      <c r="G6" s="256">
        <v>44464</v>
      </c>
      <c r="H6" s="257">
        <v>44469</v>
      </c>
      <c r="I6" s="256">
        <v>44557</v>
      </c>
      <c r="J6" s="257">
        <v>44561</v>
      </c>
      <c r="K6" s="439"/>
      <c r="L6" s="441"/>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410</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450</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425</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426</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427</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246</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242</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245</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239</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248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249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247</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240</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1"/>
      <c r="J94" s="451"/>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2"/>
      <c r="C97" s="452"/>
      <c r="D97" s="452"/>
      <c r="E97" s="452"/>
      <c r="F97" s="452"/>
      <c r="G97" s="452"/>
      <c r="H97" s="452"/>
      <c r="I97" s="452"/>
      <c r="J97" s="452"/>
      <c r="K97" s="452"/>
      <c r="L97" s="452"/>
      <c r="M97" s="177"/>
      <c r="N97" s="178"/>
    </row>
    <row r="98" spans="1:16382" x14ac:dyDescent="0.2">
      <c r="B98" s="452"/>
      <c r="C98" s="452"/>
      <c r="D98" s="452"/>
      <c r="E98" s="452"/>
      <c r="F98" s="452"/>
      <c r="G98" s="452"/>
      <c r="H98" s="452"/>
      <c r="I98" s="452"/>
      <c r="J98" s="452"/>
      <c r="K98" s="452"/>
      <c r="L98" s="452"/>
      <c r="M98" s="177"/>
      <c r="N98" s="178"/>
    </row>
    <row r="99" spans="1:16382" x14ac:dyDescent="0.2">
      <c r="B99" s="452"/>
      <c r="C99" s="452"/>
      <c r="D99" s="452"/>
      <c r="E99" s="452"/>
      <c r="F99" s="452"/>
      <c r="G99" s="452"/>
      <c r="H99" s="452"/>
      <c r="I99" s="452"/>
      <c r="J99" s="452"/>
      <c r="K99" s="452"/>
      <c r="L99" s="452"/>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52" priority="2" operator="greaterThan">
      <formula>0.2</formula>
    </cfRule>
  </conditionalFormatting>
  <conditionalFormatting sqref="M7:M103 N7:N93">
    <cfRule type="cellIs" dxfId="5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41"/>
      <c r="B3" s="341"/>
      <c r="C3" s="341"/>
      <c r="D3" s="341"/>
      <c r="E3" s="341"/>
      <c r="F3" s="341"/>
      <c r="G3" s="341"/>
      <c r="H3" s="341"/>
      <c r="I3" s="284"/>
      <c r="J3" s="284"/>
      <c r="K3" s="284"/>
      <c r="L3" s="284"/>
      <c r="M3" s="282"/>
    </row>
    <row r="4" spans="1:18" ht="35.25" customHeight="1" x14ac:dyDescent="0.2">
      <c r="A4" s="426" t="s">
        <v>233</v>
      </c>
      <c r="B4" s="434" t="s">
        <v>0</v>
      </c>
      <c r="C4" s="437" t="s">
        <v>464</v>
      </c>
      <c r="D4" s="437"/>
      <c r="E4" s="437" t="s">
        <v>465</v>
      </c>
      <c r="F4" s="437"/>
      <c r="G4" s="437" t="s">
        <v>466</v>
      </c>
      <c r="H4" s="437"/>
      <c r="I4" s="437" t="s">
        <v>467</v>
      </c>
      <c r="J4" s="437"/>
      <c r="K4" s="432" t="s">
        <v>468</v>
      </c>
      <c r="L4" s="433"/>
      <c r="M4" s="175"/>
    </row>
    <row r="5" spans="1:18" ht="15" customHeight="1" x14ac:dyDescent="0.2">
      <c r="A5" s="427"/>
      <c r="B5" s="435"/>
      <c r="C5" s="340" t="s">
        <v>54</v>
      </c>
      <c r="D5" s="255" t="s">
        <v>55</v>
      </c>
      <c r="E5" s="340" t="s">
        <v>54</v>
      </c>
      <c r="F5" s="255" t="s">
        <v>55</v>
      </c>
      <c r="G5" s="340" t="s">
        <v>54</v>
      </c>
      <c r="H5" s="255" t="s">
        <v>55</v>
      </c>
      <c r="I5" s="340" t="s">
        <v>54</v>
      </c>
      <c r="J5" s="255" t="s">
        <v>55</v>
      </c>
      <c r="K5" s="438" t="s">
        <v>54</v>
      </c>
      <c r="L5" s="440" t="s">
        <v>55</v>
      </c>
      <c r="M5" s="175"/>
      <c r="Q5" s="176"/>
    </row>
    <row r="6" spans="1:18" ht="15" customHeight="1" x14ac:dyDescent="0.2">
      <c r="A6" s="428"/>
      <c r="B6" s="436"/>
      <c r="C6" s="256">
        <v>44645</v>
      </c>
      <c r="D6" s="257">
        <v>44651</v>
      </c>
      <c r="E6" s="256">
        <v>44739</v>
      </c>
      <c r="F6" s="257">
        <v>44742</v>
      </c>
      <c r="G6" s="256">
        <v>44833</v>
      </c>
      <c r="H6" s="257">
        <v>44834</v>
      </c>
      <c r="I6" s="256">
        <v>44921</v>
      </c>
      <c r="J6" s="257">
        <v>44926</v>
      </c>
      <c r="K6" s="439"/>
      <c r="L6" s="441"/>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410</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450</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425</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426</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427</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246</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242</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245</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239</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248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249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247</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240</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145</v>
      </c>
      <c r="C92" s="260"/>
      <c r="D92" s="261"/>
      <c r="E92" s="260"/>
      <c r="F92" s="261"/>
      <c r="G92" s="260"/>
      <c r="H92" s="261"/>
      <c r="I92" s="260">
        <v>88</v>
      </c>
      <c r="J92" s="261">
        <v>5</v>
      </c>
      <c r="K92" s="260" t="e">
        <f>I92-'[2]Año 2021'!$I92</f>
        <v>#REF!</v>
      </c>
      <c r="L92" s="262" t="e">
        <f>J92-'[2]Año 2021'!J92</f>
        <v>#REF!</v>
      </c>
      <c r="M92" s="177"/>
      <c r="N92" s="178"/>
    </row>
    <row r="93" spans="1:18" ht="13.9" customHeight="1" x14ac:dyDescent="0.2">
      <c r="A93" s="258">
        <v>87</v>
      </c>
      <c r="B93" s="259" t="s">
        <v>474</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0" priority="5" operator="greaterThan">
      <formula>0.2</formula>
    </cfRule>
  </conditionalFormatting>
  <conditionalFormatting sqref="M7:M105 N7:N95">
    <cfRule type="cellIs" dxfId="4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51"/>
      <c r="B3" s="351"/>
      <c r="C3" s="351"/>
      <c r="D3" s="351"/>
      <c r="E3" s="351"/>
      <c r="F3" s="351"/>
      <c r="G3" s="351"/>
      <c r="H3" s="351"/>
      <c r="I3" s="284"/>
      <c r="J3" s="284"/>
      <c r="K3" s="284"/>
      <c r="L3" s="284"/>
      <c r="M3" s="282"/>
    </row>
    <row r="4" spans="1:18" ht="35.25" customHeight="1" x14ac:dyDescent="0.2">
      <c r="A4" s="426" t="s">
        <v>233</v>
      </c>
      <c r="B4" s="434" t="s">
        <v>0</v>
      </c>
      <c r="C4" s="437" t="s">
        <v>475</v>
      </c>
      <c r="D4" s="437"/>
      <c r="E4" s="437" t="s">
        <v>476</v>
      </c>
      <c r="F4" s="437"/>
      <c r="G4" s="437" t="s">
        <v>477</v>
      </c>
      <c r="H4" s="437"/>
      <c r="I4" s="437" t="s">
        <v>478</v>
      </c>
      <c r="J4" s="437"/>
      <c r="K4" s="432" t="s">
        <v>479</v>
      </c>
      <c r="L4" s="433"/>
      <c r="M4" s="175"/>
    </row>
    <row r="5" spans="1:18" ht="15" customHeight="1" x14ac:dyDescent="0.2">
      <c r="A5" s="427"/>
      <c r="B5" s="435"/>
      <c r="C5" s="349" t="s">
        <v>54</v>
      </c>
      <c r="D5" s="255" t="s">
        <v>55</v>
      </c>
      <c r="E5" s="349" t="s">
        <v>54</v>
      </c>
      <c r="F5" s="255" t="s">
        <v>55</v>
      </c>
      <c r="G5" s="349" t="s">
        <v>54</v>
      </c>
      <c r="H5" s="255" t="s">
        <v>55</v>
      </c>
      <c r="I5" s="349" t="s">
        <v>54</v>
      </c>
      <c r="J5" s="255" t="s">
        <v>55</v>
      </c>
      <c r="K5" s="438" t="s">
        <v>54</v>
      </c>
      <c r="L5" s="440" t="s">
        <v>55</v>
      </c>
      <c r="M5" s="175"/>
      <c r="Q5" s="176"/>
    </row>
    <row r="6" spans="1:18" ht="15" customHeight="1" x14ac:dyDescent="0.2">
      <c r="A6" s="428"/>
      <c r="B6" s="436"/>
      <c r="C6" s="256">
        <v>45012</v>
      </c>
      <c r="D6" s="257">
        <v>45016</v>
      </c>
      <c r="E6" s="256">
        <v>45104</v>
      </c>
      <c r="F6" s="257">
        <v>45107</v>
      </c>
      <c r="G6" s="256">
        <v>45198</v>
      </c>
      <c r="H6" s="257">
        <v>45199</v>
      </c>
      <c r="I6" s="256">
        <v>45289</v>
      </c>
      <c r="J6" s="257">
        <v>45291</v>
      </c>
      <c r="K6" s="439"/>
      <c r="L6" s="441"/>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410</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450</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425</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426</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427</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246</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242</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245</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239</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248</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249</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247</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240</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145</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474</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45" priority="9" operator="greaterThan">
      <formula>0.2</formula>
    </cfRule>
  </conditionalFormatting>
  <conditionalFormatting sqref="M7:M105 N7:N95">
    <cfRule type="cellIs" dxfId="4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selection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95"/>
      <c r="B3" s="395"/>
      <c r="C3" s="395"/>
      <c r="D3" s="395"/>
      <c r="E3" s="395"/>
      <c r="F3" s="395"/>
      <c r="G3" s="395"/>
      <c r="H3" s="395"/>
      <c r="I3" s="393"/>
      <c r="J3" s="393"/>
      <c r="K3" s="393"/>
      <c r="L3" s="393"/>
      <c r="M3" s="282"/>
    </row>
    <row r="4" spans="1:18" ht="35.25" customHeight="1" x14ac:dyDescent="0.2">
      <c r="A4" s="426" t="s">
        <v>233</v>
      </c>
      <c r="B4" s="434" t="s">
        <v>0</v>
      </c>
      <c r="C4" s="437" t="s">
        <v>539</v>
      </c>
      <c r="D4" s="437"/>
      <c r="E4" s="437" t="s">
        <v>540</v>
      </c>
      <c r="F4" s="437"/>
      <c r="G4" s="437" t="s">
        <v>541</v>
      </c>
      <c r="H4" s="437"/>
      <c r="I4" s="437" t="s">
        <v>542</v>
      </c>
      <c r="J4" s="437"/>
      <c r="K4" s="432" t="s">
        <v>552</v>
      </c>
      <c r="L4" s="433"/>
      <c r="M4" s="175"/>
    </row>
    <row r="5" spans="1:18" ht="15" customHeight="1" x14ac:dyDescent="0.2">
      <c r="A5" s="427"/>
      <c r="B5" s="435"/>
      <c r="C5" s="394" t="s">
        <v>54</v>
      </c>
      <c r="D5" s="255" t="s">
        <v>55</v>
      </c>
      <c r="E5" s="394" t="s">
        <v>54</v>
      </c>
      <c r="F5" s="255" t="s">
        <v>55</v>
      </c>
      <c r="G5" s="394" t="s">
        <v>54</v>
      </c>
      <c r="H5" s="255" t="s">
        <v>55</v>
      </c>
      <c r="I5" s="394" t="s">
        <v>54</v>
      </c>
      <c r="J5" s="255" t="s">
        <v>55</v>
      </c>
      <c r="K5" s="438" t="s">
        <v>54</v>
      </c>
      <c r="L5" s="440" t="s">
        <v>55</v>
      </c>
      <c r="M5" s="175"/>
      <c r="Q5" s="176"/>
    </row>
    <row r="6" spans="1:18" ht="15" customHeight="1" x14ac:dyDescent="0.2">
      <c r="A6" s="428"/>
      <c r="B6" s="436"/>
      <c r="C6" s="256">
        <v>45380</v>
      </c>
      <c r="D6" s="257">
        <v>45382</v>
      </c>
      <c r="E6" s="256">
        <v>45471</v>
      </c>
      <c r="F6" s="257">
        <v>45473</v>
      </c>
      <c r="G6" s="256">
        <v>45562</v>
      </c>
      <c r="H6" s="257">
        <v>45565</v>
      </c>
      <c r="I6" s="256">
        <v>45653</v>
      </c>
      <c r="J6" s="257">
        <v>45657</v>
      </c>
      <c r="K6" s="439"/>
      <c r="L6" s="441"/>
      <c r="M6" s="175"/>
    </row>
    <row r="7" spans="1:18" ht="15" customHeight="1" x14ac:dyDescent="0.2">
      <c r="A7" s="258">
        <v>1</v>
      </c>
      <c r="B7" s="259" t="s">
        <v>1</v>
      </c>
      <c r="C7" s="260">
        <v>84057</v>
      </c>
      <c r="D7" s="261">
        <v>6613</v>
      </c>
      <c r="E7" s="260">
        <v>85636</v>
      </c>
      <c r="F7" s="261">
        <v>6691</v>
      </c>
      <c r="G7" s="260"/>
      <c r="H7" s="261"/>
      <c r="I7" s="260"/>
      <c r="J7" s="261"/>
      <c r="K7" s="260">
        <v>3097</v>
      </c>
      <c r="L7" s="262">
        <v>170</v>
      </c>
      <c r="M7" s="177"/>
      <c r="N7" s="342"/>
      <c r="O7" s="343"/>
      <c r="P7" s="211"/>
    </row>
    <row r="8" spans="1:18" ht="15" customHeight="1" x14ac:dyDescent="0.2">
      <c r="A8" s="258">
        <v>2</v>
      </c>
      <c r="B8" s="259" t="s">
        <v>2</v>
      </c>
      <c r="C8" s="260">
        <v>113997</v>
      </c>
      <c r="D8" s="261">
        <v>6412</v>
      </c>
      <c r="E8" s="260">
        <v>115140</v>
      </c>
      <c r="F8" s="261">
        <v>6468</v>
      </c>
      <c r="G8" s="260"/>
      <c r="H8" s="261"/>
      <c r="I8" s="260"/>
      <c r="J8" s="261"/>
      <c r="K8" s="260">
        <v>2302</v>
      </c>
      <c r="L8" s="262">
        <v>105</v>
      </c>
      <c r="M8" s="177"/>
      <c r="N8" s="178"/>
      <c r="O8" s="211"/>
      <c r="P8" s="211"/>
    </row>
    <row r="9" spans="1:18" ht="13.9" customHeight="1" x14ac:dyDescent="0.2">
      <c r="A9" s="258">
        <v>3</v>
      </c>
      <c r="B9" s="259" t="s">
        <v>3</v>
      </c>
      <c r="C9" s="260">
        <v>8547415</v>
      </c>
      <c r="D9" s="261">
        <v>30652</v>
      </c>
      <c r="E9" s="260">
        <v>8769010</v>
      </c>
      <c r="F9" s="261">
        <v>31553</v>
      </c>
      <c r="G9" s="260"/>
      <c r="H9" s="261"/>
      <c r="I9" s="260"/>
      <c r="J9" s="261"/>
      <c r="K9" s="260">
        <v>415551</v>
      </c>
      <c r="L9" s="262">
        <v>1693</v>
      </c>
      <c r="M9" s="177"/>
      <c r="N9" s="178"/>
      <c r="O9" s="211"/>
      <c r="P9" s="211"/>
    </row>
    <row r="10" spans="1:18" ht="13.9" customHeight="1" x14ac:dyDescent="0.2">
      <c r="A10" s="258">
        <v>4</v>
      </c>
      <c r="B10" s="259" t="s">
        <v>4</v>
      </c>
      <c r="C10" s="260">
        <v>338565</v>
      </c>
      <c r="D10" s="261">
        <v>24634</v>
      </c>
      <c r="E10" s="260">
        <v>345804</v>
      </c>
      <c r="F10" s="261">
        <v>25135</v>
      </c>
      <c r="G10" s="260"/>
      <c r="H10" s="261"/>
      <c r="I10" s="260"/>
      <c r="J10" s="261"/>
      <c r="K10" s="260">
        <v>14649</v>
      </c>
      <c r="L10" s="262">
        <v>1033</v>
      </c>
      <c r="M10" s="177"/>
      <c r="N10" s="178"/>
      <c r="R10" s="179"/>
    </row>
    <row r="11" spans="1:18" ht="13.9" customHeight="1" x14ac:dyDescent="0.2">
      <c r="A11" s="258">
        <v>5</v>
      </c>
      <c r="B11" s="259" t="s">
        <v>5</v>
      </c>
      <c r="C11" s="260">
        <v>1585883</v>
      </c>
      <c r="D11" s="261">
        <v>22696</v>
      </c>
      <c r="E11" s="260">
        <v>1611271</v>
      </c>
      <c r="F11" s="261">
        <v>23007</v>
      </c>
      <c r="G11" s="260"/>
      <c r="H11" s="261"/>
      <c r="I11" s="260"/>
      <c r="J11" s="261"/>
      <c r="K11" s="260">
        <v>49077</v>
      </c>
      <c r="L11" s="262">
        <v>645</v>
      </c>
      <c r="M11" s="177"/>
      <c r="N11" s="178"/>
      <c r="R11" s="179"/>
    </row>
    <row r="12" spans="1:18" ht="13.9" customHeight="1" x14ac:dyDescent="0.2">
      <c r="A12" s="258">
        <v>6</v>
      </c>
      <c r="B12" s="259" t="s">
        <v>6</v>
      </c>
      <c r="C12" s="260">
        <v>21602</v>
      </c>
      <c r="D12" s="261">
        <v>10374</v>
      </c>
      <c r="E12" s="260">
        <v>21954</v>
      </c>
      <c r="F12" s="261">
        <v>10464</v>
      </c>
      <c r="G12" s="260"/>
      <c r="H12" s="261"/>
      <c r="I12" s="260"/>
      <c r="J12" s="261"/>
      <c r="K12" s="260">
        <v>657</v>
      </c>
      <c r="L12" s="262">
        <v>160</v>
      </c>
      <c r="M12" s="177"/>
      <c r="N12" s="178"/>
      <c r="R12" s="179"/>
    </row>
    <row r="13" spans="1:18" ht="13.9" customHeight="1" x14ac:dyDescent="0.2">
      <c r="A13" s="258">
        <v>7</v>
      </c>
      <c r="B13" s="259" t="s">
        <v>7</v>
      </c>
      <c r="C13" s="260">
        <v>2238033</v>
      </c>
      <c r="D13" s="261">
        <v>179112</v>
      </c>
      <c r="E13" s="260">
        <v>2283712</v>
      </c>
      <c r="F13" s="261">
        <v>180682</v>
      </c>
      <c r="G13" s="260"/>
      <c r="H13" s="261"/>
      <c r="I13" s="260"/>
      <c r="J13" s="261"/>
      <c r="K13" s="260">
        <v>91751</v>
      </c>
      <c r="L13" s="262">
        <v>3201</v>
      </c>
      <c r="M13" s="177"/>
      <c r="N13" s="178"/>
      <c r="R13" s="179"/>
    </row>
    <row r="14" spans="1:18" ht="13.9" customHeight="1" x14ac:dyDescent="0.2">
      <c r="A14" s="258">
        <v>8</v>
      </c>
      <c r="B14" s="259" t="s">
        <v>8</v>
      </c>
      <c r="C14" s="260">
        <v>250815</v>
      </c>
      <c r="D14" s="261">
        <v>52201</v>
      </c>
      <c r="E14" s="260">
        <v>256688</v>
      </c>
      <c r="F14" s="261">
        <v>53023</v>
      </c>
      <c r="G14" s="260"/>
      <c r="H14" s="261"/>
      <c r="I14" s="260"/>
      <c r="J14" s="261"/>
      <c r="K14" s="260">
        <v>11435</v>
      </c>
      <c r="L14" s="262">
        <v>1651</v>
      </c>
      <c r="M14" s="177"/>
      <c r="N14" s="178"/>
      <c r="R14" s="179"/>
    </row>
    <row r="15" spans="1:18" ht="13.9" customHeight="1" x14ac:dyDescent="0.2">
      <c r="A15" s="258">
        <v>9</v>
      </c>
      <c r="B15" s="259" t="s">
        <v>9</v>
      </c>
      <c r="C15" s="260">
        <v>14981</v>
      </c>
      <c r="D15" s="261">
        <v>600</v>
      </c>
      <c r="E15" s="260">
        <v>15175</v>
      </c>
      <c r="F15" s="261">
        <v>602</v>
      </c>
      <c r="G15" s="260"/>
      <c r="H15" s="261"/>
      <c r="I15" s="260"/>
      <c r="J15" s="261"/>
      <c r="K15" s="260">
        <v>396</v>
      </c>
      <c r="L15" s="262">
        <v>8</v>
      </c>
      <c r="M15" s="177"/>
      <c r="N15" s="178"/>
      <c r="R15" s="179"/>
    </row>
    <row r="16" spans="1:18" ht="13.9" customHeight="1" x14ac:dyDescent="0.2">
      <c r="A16" s="258">
        <v>10</v>
      </c>
      <c r="B16" s="259" t="s">
        <v>10</v>
      </c>
      <c r="C16" s="260">
        <v>13039</v>
      </c>
      <c r="D16" s="261">
        <v>2650</v>
      </c>
      <c r="E16" s="260">
        <v>13273</v>
      </c>
      <c r="F16" s="261">
        <v>2675</v>
      </c>
      <c r="G16" s="260"/>
      <c r="H16" s="261"/>
      <c r="I16" s="260"/>
      <c r="J16" s="261"/>
      <c r="K16" s="260">
        <v>435</v>
      </c>
      <c r="L16" s="262">
        <v>56</v>
      </c>
      <c r="M16" s="177"/>
      <c r="N16" s="178"/>
      <c r="R16" s="179"/>
    </row>
    <row r="17" spans="1:18" ht="13.9" customHeight="1" x14ac:dyDescent="0.2">
      <c r="A17" s="258">
        <v>11</v>
      </c>
      <c r="B17" s="259" t="s">
        <v>11</v>
      </c>
      <c r="C17" s="260">
        <v>1112813</v>
      </c>
      <c r="D17" s="261">
        <v>37343</v>
      </c>
      <c r="E17" s="260">
        <v>1133304</v>
      </c>
      <c r="F17" s="261">
        <v>37875</v>
      </c>
      <c r="G17" s="260"/>
      <c r="H17" s="261"/>
      <c r="I17" s="260"/>
      <c r="J17" s="261"/>
      <c r="K17" s="260">
        <v>41672</v>
      </c>
      <c r="L17" s="262">
        <v>979</v>
      </c>
      <c r="M17" s="177"/>
      <c r="N17" s="178"/>
      <c r="R17" s="179"/>
    </row>
    <row r="18" spans="1:18" ht="13.9" customHeight="1" x14ac:dyDescent="0.2">
      <c r="A18" s="258">
        <v>12</v>
      </c>
      <c r="B18" s="259" t="s">
        <v>12</v>
      </c>
      <c r="C18" s="260">
        <v>53844</v>
      </c>
      <c r="D18" s="261">
        <v>4462</v>
      </c>
      <c r="E18" s="260">
        <v>55157</v>
      </c>
      <c r="F18" s="261">
        <v>4570</v>
      </c>
      <c r="G18" s="260"/>
      <c r="H18" s="261"/>
      <c r="I18" s="260"/>
      <c r="J18" s="261"/>
      <c r="K18" s="260">
        <v>2645</v>
      </c>
      <c r="L18" s="262">
        <v>203</v>
      </c>
      <c r="M18" s="177"/>
      <c r="N18" s="178"/>
      <c r="O18" s="193"/>
    </row>
    <row r="19" spans="1:18" ht="13.9" customHeight="1" x14ac:dyDescent="0.2">
      <c r="A19" s="258">
        <v>13</v>
      </c>
      <c r="B19" s="259" t="s">
        <v>13</v>
      </c>
      <c r="C19" s="260">
        <v>6923</v>
      </c>
      <c r="D19" s="261">
        <v>1114</v>
      </c>
      <c r="E19" s="260">
        <v>6987</v>
      </c>
      <c r="F19" s="261">
        <v>1122</v>
      </c>
      <c r="G19" s="260"/>
      <c r="H19" s="261"/>
      <c r="I19" s="260"/>
      <c r="J19" s="261"/>
      <c r="K19" s="260">
        <v>133</v>
      </c>
      <c r="L19" s="262">
        <v>24</v>
      </c>
      <c r="M19" s="177"/>
      <c r="N19" s="178"/>
    </row>
    <row r="20" spans="1:18" ht="13.9" customHeight="1" x14ac:dyDescent="0.2">
      <c r="A20" s="258">
        <v>14</v>
      </c>
      <c r="B20" s="259" t="s">
        <v>14</v>
      </c>
      <c r="C20" s="260">
        <v>19653</v>
      </c>
      <c r="D20" s="261">
        <v>2372</v>
      </c>
      <c r="E20" s="260">
        <v>19952</v>
      </c>
      <c r="F20" s="261">
        <v>2409</v>
      </c>
      <c r="G20" s="260"/>
      <c r="H20" s="261"/>
      <c r="I20" s="260"/>
      <c r="J20" s="261"/>
      <c r="K20" s="260">
        <v>531</v>
      </c>
      <c r="L20" s="262">
        <v>58</v>
      </c>
      <c r="M20" s="177"/>
      <c r="N20" s="178"/>
      <c r="R20" s="179"/>
    </row>
    <row r="21" spans="1:18" ht="13.9" customHeight="1" x14ac:dyDescent="0.2">
      <c r="A21" s="258">
        <v>15</v>
      </c>
      <c r="B21" s="259" t="s">
        <v>15</v>
      </c>
      <c r="C21" s="260">
        <v>51259</v>
      </c>
      <c r="D21" s="261">
        <v>5103</v>
      </c>
      <c r="E21" s="260">
        <v>52074</v>
      </c>
      <c r="F21" s="261">
        <v>5162</v>
      </c>
      <c r="G21" s="260"/>
      <c r="H21" s="261"/>
      <c r="I21" s="260"/>
      <c r="J21" s="261"/>
      <c r="K21" s="260">
        <v>1645</v>
      </c>
      <c r="L21" s="262">
        <v>120</v>
      </c>
      <c r="M21" s="177"/>
      <c r="N21" s="178"/>
      <c r="R21" s="179"/>
    </row>
    <row r="22" spans="1:18" ht="13.9" customHeight="1" x14ac:dyDescent="0.2">
      <c r="A22" s="258">
        <v>16</v>
      </c>
      <c r="B22" s="259" t="s">
        <v>16</v>
      </c>
      <c r="C22" s="260">
        <v>27152</v>
      </c>
      <c r="D22" s="261">
        <v>4978</v>
      </c>
      <c r="E22" s="260">
        <v>27542</v>
      </c>
      <c r="F22" s="261">
        <v>5026</v>
      </c>
      <c r="G22" s="260"/>
      <c r="H22" s="261"/>
      <c r="I22" s="260"/>
      <c r="J22" s="261"/>
      <c r="K22" s="260">
        <v>700</v>
      </c>
      <c r="L22" s="262">
        <v>94</v>
      </c>
      <c r="M22" s="177"/>
      <c r="N22" s="178"/>
    </row>
    <row r="23" spans="1:18" ht="13.9" customHeight="1" x14ac:dyDescent="0.2">
      <c r="A23" s="258">
        <v>17</v>
      </c>
      <c r="B23" s="259" t="s">
        <v>17</v>
      </c>
      <c r="C23" s="260">
        <v>39623</v>
      </c>
      <c r="D23" s="261">
        <v>6631</v>
      </c>
      <c r="E23" s="260">
        <v>40522</v>
      </c>
      <c r="F23" s="261">
        <v>6743</v>
      </c>
      <c r="G23" s="260"/>
      <c r="H23" s="261"/>
      <c r="I23" s="260"/>
      <c r="J23" s="261"/>
      <c r="K23" s="260">
        <v>1773</v>
      </c>
      <c r="L23" s="262">
        <v>226</v>
      </c>
      <c r="M23" s="177"/>
      <c r="N23" s="178"/>
      <c r="R23" s="179"/>
    </row>
    <row r="24" spans="1:18" ht="13.9" customHeight="1" x14ac:dyDescent="0.2">
      <c r="A24" s="258">
        <v>18</v>
      </c>
      <c r="B24" s="259" t="s">
        <v>410</v>
      </c>
      <c r="C24" s="260">
        <v>1354781</v>
      </c>
      <c r="D24" s="261">
        <v>16390</v>
      </c>
      <c r="E24" s="260">
        <v>1407421</v>
      </c>
      <c r="F24" s="261">
        <v>16482</v>
      </c>
      <c r="G24" s="260"/>
      <c r="H24" s="261"/>
      <c r="I24" s="260"/>
      <c r="J24" s="261"/>
      <c r="K24" s="260">
        <v>107617</v>
      </c>
      <c r="L24" s="262">
        <v>218</v>
      </c>
      <c r="M24" s="177"/>
      <c r="N24" s="178"/>
      <c r="R24" s="179"/>
    </row>
    <row r="25" spans="1:18" ht="13.9" customHeight="1" x14ac:dyDescent="0.2">
      <c r="A25" s="258">
        <v>19</v>
      </c>
      <c r="B25" s="259" t="s">
        <v>19</v>
      </c>
      <c r="C25" s="260">
        <v>4534346</v>
      </c>
      <c r="D25" s="261">
        <v>292498</v>
      </c>
      <c r="E25" s="260">
        <v>4571278</v>
      </c>
      <c r="F25" s="261">
        <v>298030</v>
      </c>
      <c r="G25" s="260"/>
      <c r="H25" s="261"/>
      <c r="I25" s="260"/>
      <c r="J25" s="261"/>
      <c r="K25" s="260">
        <v>51464</v>
      </c>
      <c r="L25" s="262">
        <v>8732</v>
      </c>
      <c r="M25" s="177"/>
      <c r="N25" s="178"/>
      <c r="R25" s="179"/>
    </row>
    <row r="26" spans="1:18" ht="13.9" customHeight="1" x14ac:dyDescent="0.2">
      <c r="A26" s="258">
        <v>20</v>
      </c>
      <c r="B26" s="259" t="s">
        <v>20</v>
      </c>
      <c r="C26" s="260">
        <v>496482</v>
      </c>
      <c r="D26" s="261">
        <v>2260</v>
      </c>
      <c r="E26" s="260">
        <v>510888</v>
      </c>
      <c r="F26" s="261">
        <v>2328</v>
      </c>
      <c r="G26" s="260"/>
      <c r="H26" s="261"/>
      <c r="I26" s="260"/>
      <c r="J26" s="261"/>
      <c r="K26" s="260">
        <v>22235</v>
      </c>
      <c r="L26" s="262">
        <v>117</v>
      </c>
      <c r="M26" s="177"/>
      <c r="N26" s="178"/>
      <c r="R26" s="179"/>
    </row>
    <row r="27" spans="1:18" ht="13.9" customHeight="1" x14ac:dyDescent="0.2">
      <c r="A27" s="258">
        <v>21</v>
      </c>
      <c r="B27" s="259" t="s">
        <v>21</v>
      </c>
      <c r="C27" s="260">
        <v>4137835</v>
      </c>
      <c r="D27" s="261">
        <v>365468</v>
      </c>
      <c r="E27" s="260">
        <v>4202333</v>
      </c>
      <c r="F27" s="261">
        <v>368632</v>
      </c>
      <c r="G27" s="260"/>
      <c r="H27" s="261"/>
      <c r="I27" s="260"/>
      <c r="J27" s="261"/>
      <c r="K27" s="260">
        <v>120175</v>
      </c>
      <c r="L27" s="262">
        <v>6014</v>
      </c>
      <c r="M27" s="177"/>
      <c r="N27" s="178"/>
      <c r="R27" s="179"/>
    </row>
    <row r="28" spans="1:18" ht="13.9" customHeight="1" x14ac:dyDescent="0.2">
      <c r="A28" s="258">
        <v>22</v>
      </c>
      <c r="B28" s="259" t="s">
        <v>22</v>
      </c>
      <c r="C28" s="260">
        <v>34445</v>
      </c>
      <c r="D28" s="261">
        <v>5033</v>
      </c>
      <c r="E28" s="260">
        <v>35178</v>
      </c>
      <c r="F28" s="261">
        <v>5102</v>
      </c>
      <c r="G28" s="260"/>
      <c r="H28" s="261"/>
      <c r="I28" s="260"/>
      <c r="J28" s="261"/>
      <c r="K28" s="260">
        <v>1364</v>
      </c>
      <c r="L28" s="262">
        <v>132</v>
      </c>
      <c r="M28" s="177"/>
      <c r="N28" s="178"/>
      <c r="R28" s="179"/>
    </row>
    <row r="29" spans="1:18" ht="13.9" customHeight="1" x14ac:dyDescent="0.2">
      <c r="A29" s="258">
        <v>23</v>
      </c>
      <c r="B29" s="259" t="s">
        <v>23</v>
      </c>
      <c r="C29" s="260">
        <v>1734520</v>
      </c>
      <c r="D29" s="261">
        <v>238136</v>
      </c>
      <c r="E29" s="260">
        <v>1756217</v>
      </c>
      <c r="F29" s="261">
        <v>240185</v>
      </c>
      <c r="G29" s="260"/>
      <c r="H29" s="261"/>
      <c r="I29" s="260"/>
      <c r="J29" s="261"/>
      <c r="K29" s="260">
        <v>42974</v>
      </c>
      <c r="L29" s="262">
        <v>4457</v>
      </c>
      <c r="M29" s="177"/>
      <c r="N29" s="178"/>
      <c r="R29" s="179"/>
    </row>
    <row r="30" spans="1:18" ht="13.9" customHeight="1" x14ac:dyDescent="0.2">
      <c r="A30" s="258">
        <v>24</v>
      </c>
      <c r="B30" s="259" t="s">
        <v>450</v>
      </c>
      <c r="C30" s="260">
        <v>300803</v>
      </c>
      <c r="D30" s="261">
        <v>11095</v>
      </c>
      <c r="E30" s="260">
        <v>303241</v>
      </c>
      <c r="F30" s="261">
        <v>11164</v>
      </c>
      <c r="G30" s="260"/>
      <c r="H30" s="261"/>
      <c r="I30" s="260"/>
      <c r="J30" s="261"/>
      <c r="K30" s="260">
        <v>4995</v>
      </c>
      <c r="L30" s="262">
        <v>151</v>
      </c>
      <c r="M30" s="177"/>
      <c r="N30" s="178"/>
      <c r="R30" s="179"/>
    </row>
    <row r="31" spans="1:18" ht="13.9" customHeight="1" x14ac:dyDescent="0.2">
      <c r="A31" s="258">
        <v>25</v>
      </c>
      <c r="B31" s="259" t="s">
        <v>25</v>
      </c>
      <c r="C31" s="260">
        <v>105242</v>
      </c>
      <c r="D31" s="261">
        <v>11231</v>
      </c>
      <c r="E31" s="260">
        <v>107283</v>
      </c>
      <c r="F31" s="261">
        <v>11419</v>
      </c>
      <c r="G31" s="260"/>
      <c r="H31" s="261"/>
      <c r="I31" s="260"/>
      <c r="J31" s="261"/>
      <c r="K31" s="260">
        <v>4062</v>
      </c>
      <c r="L31" s="262">
        <v>366</v>
      </c>
      <c r="M31" s="177"/>
      <c r="N31" s="178"/>
      <c r="R31" s="179"/>
    </row>
    <row r="32" spans="1:18" ht="13.9" customHeight="1" x14ac:dyDescent="0.2">
      <c r="A32" s="258">
        <v>26</v>
      </c>
      <c r="B32" s="259" t="s">
        <v>150</v>
      </c>
      <c r="C32" s="260">
        <v>382804</v>
      </c>
      <c r="D32" s="261">
        <v>36224</v>
      </c>
      <c r="E32" s="260">
        <v>389373</v>
      </c>
      <c r="F32" s="261">
        <v>36775</v>
      </c>
      <c r="G32" s="260"/>
      <c r="H32" s="261"/>
      <c r="I32" s="260"/>
      <c r="J32" s="261"/>
      <c r="K32" s="260">
        <v>12720</v>
      </c>
      <c r="L32" s="262">
        <v>1096</v>
      </c>
      <c r="M32" s="177"/>
      <c r="N32" s="178"/>
      <c r="R32" s="179"/>
    </row>
    <row r="33" spans="1:18" ht="13.9" customHeight="1" x14ac:dyDescent="0.2">
      <c r="A33" s="258">
        <v>27</v>
      </c>
      <c r="B33" s="259" t="s">
        <v>27</v>
      </c>
      <c r="C33" s="260">
        <v>257308</v>
      </c>
      <c r="D33" s="261">
        <v>2962</v>
      </c>
      <c r="E33" s="260">
        <v>261922</v>
      </c>
      <c r="F33" s="261">
        <v>2997</v>
      </c>
      <c r="G33" s="260"/>
      <c r="H33" s="261"/>
      <c r="I33" s="260"/>
      <c r="J33" s="261"/>
      <c r="K33" s="260">
        <v>9386</v>
      </c>
      <c r="L33" s="262">
        <v>89</v>
      </c>
      <c r="M33" s="177"/>
      <c r="N33" s="178"/>
      <c r="R33" s="179"/>
    </row>
    <row r="34" spans="1:18" x14ac:dyDescent="0.2">
      <c r="A34" s="258">
        <v>28</v>
      </c>
      <c r="B34" s="259" t="s">
        <v>28</v>
      </c>
      <c r="C34" s="260">
        <v>78007</v>
      </c>
      <c r="D34" s="261">
        <v>11298</v>
      </c>
      <c r="E34" s="260">
        <v>79583</v>
      </c>
      <c r="F34" s="261">
        <v>11494</v>
      </c>
      <c r="G34" s="260"/>
      <c r="H34" s="261"/>
      <c r="I34" s="260"/>
      <c r="J34" s="261"/>
      <c r="K34" s="260">
        <v>3136</v>
      </c>
      <c r="L34" s="262">
        <v>390</v>
      </c>
      <c r="M34" s="177"/>
      <c r="N34" s="178"/>
      <c r="R34" s="179"/>
    </row>
    <row r="35" spans="1:18" ht="13.9" customHeight="1" x14ac:dyDescent="0.2">
      <c r="A35" s="258">
        <v>29</v>
      </c>
      <c r="B35" s="259" t="s">
        <v>29</v>
      </c>
      <c r="C35" s="260">
        <v>2984849</v>
      </c>
      <c r="D35" s="261">
        <v>56328</v>
      </c>
      <c r="E35" s="260">
        <v>3052611</v>
      </c>
      <c r="F35" s="261">
        <v>57880</v>
      </c>
      <c r="G35" s="260"/>
      <c r="H35" s="261"/>
      <c r="I35" s="260"/>
      <c r="J35" s="261"/>
      <c r="K35" s="260">
        <v>140520</v>
      </c>
      <c r="L35" s="262">
        <v>2949</v>
      </c>
      <c r="M35" s="177"/>
      <c r="N35" s="178"/>
      <c r="R35" s="179"/>
    </row>
    <row r="36" spans="1:18" ht="13.9" customHeight="1" x14ac:dyDescent="0.2">
      <c r="A36" s="258">
        <v>30</v>
      </c>
      <c r="B36" s="259" t="s">
        <v>30</v>
      </c>
      <c r="C36" s="260">
        <v>150393</v>
      </c>
      <c r="D36" s="261">
        <v>9221</v>
      </c>
      <c r="E36" s="260">
        <v>152454</v>
      </c>
      <c r="F36" s="261">
        <v>9296</v>
      </c>
      <c r="G36" s="260"/>
      <c r="H36" s="261"/>
      <c r="I36" s="260"/>
      <c r="J36" s="261"/>
      <c r="K36" s="260">
        <v>4286</v>
      </c>
      <c r="L36" s="262">
        <v>174</v>
      </c>
      <c r="M36" s="177"/>
      <c r="N36" s="178"/>
      <c r="R36" s="179"/>
    </row>
    <row r="37" spans="1:18" ht="13.9" customHeight="1" x14ac:dyDescent="0.2">
      <c r="A37" s="258">
        <v>31</v>
      </c>
      <c r="B37" s="259" t="s">
        <v>31</v>
      </c>
      <c r="C37" s="260">
        <v>457864</v>
      </c>
      <c r="D37" s="261">
        <v>9918</v>
      </c>
      <c r="E37" s="260">
        <v>465948</v>
      </c>
      <c r="F37" s="261">
        <v>10013</v>
      </c>
      <c r="G37" s="260"/>
      <c r="H37" s="261"/>
      <c r="I37" s="260"/>
      <c r="J37" s="261"/>
      <c r="K37" s="260">
        <v>16116</v>
      </c>
      <c r="L37" s="262">
        <v>199</v>
      </c>
      <c r="M37" s="177"/>
      <c r="N37" s="178"/>
      <c r="R37" s="179"/>
    </row>
    <row r="38" spans="1:18" ht="13.9" customHeight="1" x14ac:dyDescent="0.2">
      <c r="A38" s="258">
        <v>32</v>
      </c>
      <c r="B38" s="259" t="s">
        <v>32</v>
      </c>
      <c r="C38" s="260">
        <v>41433</v>
      </c>
      <c r="D38" s="261">
        <v>3310</v>
      </c>
      <c r="E38" s="260">
        <v>42241</v>
      </c>
      <c r="F38" s="261">
        <v>3342</v>
      </c>
      <c r="G38" s="260"/>
      <c r="H38" s="261"/>
      <c r="I38" s="260"/>
      <c r="J38" s="261"/>
      <c r="K38" s="260">
        <v>1616</v>
      </c>
      <c r="L38" s="262">
        <v>67</v>
      </c>
      <c r="M38" s="177"/>
      <c r="N38" s="178"/>
      <c r="R38" s="179"/>
    </row>
    <row r="39" spans="1:18" ht="13.9" customHeight="1" x14ac:dyDescent="0.2">
      <c r="A39" s="258">
        <v>33</v>
      </c>
      <c r="B39" s="259" t="s">
        <v>33</v>
      </c>
      <c r="C39" s="260">
        <v>10216</v>
      </c>
      <c r="D39" s="261">
        <v>638</v>
      </c>
      <c r="E39" s="260">
        <v>10369</v>
      </c>
      <c r="F39" s="261">
        <v>640</v>
      </c>
      <c r="G39" s="260"/>
      <c r="H39" s="261"/>
      <c r="I39" s="260"/>
      <c r="J39" s="261"/>
      <c r="K39" s="260">
        <v>318</v>
      </c>
      <c r="L39" s="262">
        <v>7</v>
      </c>
      <c r="M39" s="177"/>
      <c r="N39" s="178"/>
      <c r="R39" s="179"/>
    </row>
    <row r="40" spans="1:18" ht="13.9" customHeight="1" x14ac:dyDescent="0.2">
      <c r="A40" s="258">
        <v>34</v>
      </c>
      <c r="B40" s="259" t="s">
        <v>34</v>
      </c>
      <c r="C40" s="260">
        <v>1438100</v>
      </c>
      <c r="D40" s="261">
        <v>369122</v>
      </c>
      <c r="E40" s="260">
        <v>1452489</v>
      </c>
      <c r="F40" s="261">
        <v>372820</v>
      </c>
      <c r="G40" s="260"/>
      <c r="H40" s="261"/>
      <c r="I40" s="260"/>
      <c r="J40" s="261"/>
      <c r="K40" s="260">
        <v>29835</v>
      </c>
      <c r="L40" s="262">
        <v>7056</v>
      </c>
      <c r="M40" s="177"/>
      <c r="N40" s="178"/>
      <c r="R40" s="179"/>
    </row>
    <row r="41" spans="1:18" ht="13.9" customHeight="1" x14ac:dyDescent="0.2">
      <c r="A41" s="258">
        <v>35</v>
      </c>
      <c r="B41" s="259" t="s">
        <v>35</v>
      </c>
      <c r="C41" s="260">
        <v>181294</v>
      </c>
      <c r="D41" s="261">
        <v>28350</v>
      </c>
      <c r="E41" s="260">
        <v>185935</v>
      </c>
      <c r="F41" s="261">
        <v>29142</v>
      </c>
      <c r="G41" s="260"/>
      <c r="H41" s="261"/>
      <c r="I41" s="260"/>
      <c r="J41" s="261"/>
      <c r="K41" s="260">
        <v>8919</v>
      </c>
      <c r="L41" s="262">
        <v>1477</v>
      </c>
      <c r="M41" s="177"/>
      <c r="N41" s="178"/>
      <c r="R41" s="179"/>
    </row>
    <row r="42" spans="1:18" ht="13.9" customHeight="1" x14ac:dyDescent="0.2">
      <c r="A42" s="258">
        <v>36</v>
      </c>
      <c r="B42" s="259" t="s">
        <v>36</v>
      </c>
      <c r="C42" s="260">
        <v>958848</v>
      </c>
      <c r="D42" s="261">
        <v>5597</v>
      </c>
      <c r="E42" s="260">
        <v>977468</v>
      </c>
      <c r="F42" s="261">
        <v>5777</v>
      </c>
      <c r="G42" s="260"/>
      <c r="H42" s="261"/>
      <c r="I42" s="260"/>
      <c r="J42" s="261"/>
      <c r="K42" s="260">
        <v>39609</v>
      </c>
      <c r="L42" s="262">
        <v>380</v>
      </c>
      <c r="M42" s="177"/>
      <c r="N42" s="178"/>
    </row>
    <row r="43" spans="1:18" x14ac:dyDescent="0.2">
      <c r="A43" s="258">
        <v>37</v>
      </c>
      <c r="B43" s="259" t="s">
        <v>37</v>
      </c>
      <c r="C43" s="260">
        <v>445171</v>
      </c>
      <c r="D43" s="261">
        <v>19637</v>
      </c>
      <c r="E43" s="260">
        <v>453356</v>
      </c>
      <c r="F43" s="261">
        <v>20007</v>
      </c>
      <c r="G43" s="260"/>
      <c r="H43" s="261"/>
      <c r="I43" s="260"/>
      <c r="J43" s="261"/>
      <c r="K43" s="260">
        <v>16233</v>
      </c>
      <c r="L43" s="262">
        <v>709</v>
      </c>
      <c r="M43" s="177"/>
      <c r="N43" s="178"/>
      <c r="R43" s="179"/>
    </row>
    <row r="44" spans="1:18" ht="13.9" customHeight="1" x14ac:dyDescent="0.2">
      <c r="A44" s="258">
        <v>38</v>
      </c>
      <c r="B44" s="259" t="s">
        <v>38</v>
      </c>
      <c r="C44" s="260">
        <v>348922</v>
      </c>
      <c r="D44" s="261">
        <v>17150</v>
      </c>
      <c r="E44" s="260">
        <v>355069</v>
      </c>
      <c r="F44" s="261">
        <v>17450</v>
      </c>
      <c r="G44" s="260"/>
      <c r="H44" s="261"/>
      <c r="I44" s="260"/>
      <c r="J44" s="261"/>
      <c r="K44" s="260">
        <v>12238</v>
      </c>
      <c r="L44" s="262">
        <v>605</v>
      </c>
      <c r="M44" s="177"/>
      <c r="N44" s="178"/>
      <c r="R44" s="179"/>
    </row>
    <row r="45" spans="1:18" x14ac:dyDescent="0.2">
      <c r="A45" s="258">
        <v>39</v>
      </c>
      <c r="B45" s="259" t="s">
        <v>39</v>
      </c>
      <c r="C45" s="260">
        <v>481026</v>
      </c>
      <c r="D45" s="261">
        <v>107364</v>
      </c>
      <c r="E45" s="260">
        <v>491623</v>
      </c>
      <c r="F45" s="261">
        <v>109589</v>
      </c>
      <c r="G45" s="260"/>
      <c r="H45" s="261"/>
      <c r="I45" s="260"/>
      <c r="J45" s="261"/>
      <c r="K45" s="260">
        <v>19623</v>
      </c>
      <c r="L45" s="262">
        <v>3909</v>
      </c>
      <c r="M45" s="177"/>
      <c r="N45" s="178"/>
      <c r="R45" s="179"/>
    </row>
    <row r="46" spans="1:18" x14ac:dyDescent="0.2">
      <c r="A46" s="258">
        <v>40</v>
      </c>
      <c r="B46" s="259" t="s">
        <v>40</v>
      </c>
      <c r="C46" s="260">
        <v>41412</v>
      </c>
      <c r="D46" s="261">
        <v>4907</v>
      </c>
      <c r="E46" s="260">
        <v>41845</v>
      </c>
      <c r="F46" s="261">
        <v>4953</v>
      </c>
      <c r="G46" s="260"/>
      <c r="H46" s="261"/>
      <c r="I46" s="260"/>
      <c r="J46" s="261"/>
      <c r="K46" s="260">
        <v>937</v>
      </c>
      <c r="L46" s="262">
        <v>100</v>
      </c>
      <c r="M46" s="177"/>
      <c r="N46" s="178"/>
      <c r="R46" s="179"/>
    </row>
    <row r="47" spans="1:18" ht="13.9" customHeight="1" x14ac:dyDescent="0.2">
      <c r="A47" s="258">
        <v>41</v>
      </c>
      <c r="B47" s="259" t="s">
        <v>41</v>
      </c>
      <c r="C47" s="260">
        <v>1018775</v>
      </c>
      <c r="D47" s="261">
        <v>39776</v>
      </c>
      <c r="E47" s="260">
        <v>1038224</v>
      </c>
      <c r="F47" s="261">
        <v>40336</v>
      </c>
      <c r="G47" s="260"/>
      <c r="H47" s="261"/>
      <c r="I47" s="260"/>
      <c r="J47" s="261"/>
      <c r="K47" s="260">
        <v>42404</v>
      </c>
      <c r="L47" s="262">
        <v>1167</v>
      </c>
      <c r="M47" s="177"/>
      <c r="N47" s="178"/>
      <c r="R47" s="179"/>
    </row>
    <row r="48" spans="1:18" ht="13.9" customHeight="1" x14ac:dyDescent="0.2">
      <c r="A48" s="258">
        <v>42</v>
      </c>
      <c r="B48" s="259" t="s">
        <v>42</v>
      </c>
      <c r="C48" s="260">
        <v>15102</v>
      </c>
      <c r="D48" s="261">
        <v>1417</v>
      </c>
      <c r="E48" s="260">
        <v>15270</v>
      </c>
      <c r="F48" s="261">
        <v>1438</v>
      </c>
      <c r="G48" s="260"/>
      <c r="H48" s="261"/>
      <c r="I48" s="260"/>
      <c r="J48" s="261"/>
      <c r="K48" s="260">
        <v>387</v>
      </c>
      <c r="L48" s="262">
        <v>36</v>
      </c>
      <c r="M48" s="177"/>
      <c r="N48" s="178"/>
      <c r="R48" s="179"/>
    </row>
    <row r="49" spans="1:18" x14ac:dyDescent="0.2">
      <c r="A49" s="258">
        <v>43</v>
      </c>
      <c r="B49" s="259" t="s">
        <v>149</v>
      </c>
      <c r="C49" s="260">
        <v>25481</v>
      </c>
      <c r="D49" s="261">
        <v>5227</v>
      </c>
      <c r="E49" s="260">
        <v>26102</v>
      </c>
      <c r="F49" s="261">
        <v>5347</v>
      </c>
      <c r="G49" s="260"/>
      <c r="H49" s="261"/>
      <c r="I49" s="260"/>
      <c r="J49" s="261"/>
      <c r="K49" s="260">
        <v>1219</v>
      </c>
      <c r="L49" s="262">
        <v>208</v>
      </c>
      <c r="M49" s="177"/>
      <c r="N49" s="178"/>
      <c r="R49" s="179"/>
    </row>
    <row r="50" spans="1:18" x14ac:dyDescent="0.2">
      <c r="A50" s="258">
        <v>44</v>
      </c>
      <c r="B50" s="259" t="s">
        <v>152</v>
      </c>
      <c r="C50" s="260">
        <v>43853</v>
      </c>
      <c r="D50" s="261">
        <v>22103</v>
      </c>
      <c r="E50" s="260">
        <v>44444</v>
      </c>
      <c r="F50" s="261">
        <v>22293</v>
      </c>
      <c r="G50" s="260"/>
      <c r="H50" s="261"/>
      <c r="I50" s="260"/>
      <c r="J50" s="261"/>
      <c r="K50" s="260">
        <v>1110</v>
      </c>
      <c r="L50" s="262">
        <v>375</v>
      </c>
      <c r="M50" s="177"/>
      <c r="N50" s="178"/>
      <c r="R50" s="179"/>
    </row>
    <row r="51" spans="1:18" x14ac:dyDescent="0.2">
      <c r="A51" s="258">
        <v>45</v>
      </c>
      <c r="B51" s="259" t="s">
        <v>43</v>
      </c>
      <c r="C51" s="260">
        <v>19198</v>
      </c>
      <c r="D51" s="261">
        <v>2721</v>
      </c>
      <c r="E51" s="260">
        <v>19679</v>
      </c>
      <c r="F51" s="261">
        <v>2758</v>
      </c>
      <c r="G51" s="260"/>
      <c r="H51" s="261"/>
      <c r="I51" s="260"/>
      <c r="J51" s="261"/>
      <c r="K51" s="260">
        <v>966</v>
      </c>
      <c r="L51" s="262">
        <v>81</v>
      </c>
      <c r="M51" s="177"/>
      <c r="N51" s="178"/>
    </row>
    <row r="52" spans="1:18" ht="13.9" customHeight="1" x14ac:dyDescent="0.2">
      <c r="A52" s="258">
        <v>46</v>
      </c>
      <c r="B52" s="259" t="s">
        <v>44</v>
      </c>
      <c r="C52" s="260">
        <v>5792054</v>
      </c>
      <c r="D52" s="261">
        <v>80067</v>
      </c>
      <c r="E52" s="260">
        <v>5854871</v>
      </c>
      <c r="F52" s="261">
        <v>80219</v>
      </c>
      <c r="G52" s="260"/>
      <c r="H52" s="261"/>
      <c r="I52" s="260"/>
      <c r="J52" s="261"/>
      <c r="K52" s="260">
        <v>123669</v>
      </c>
      <c r="L52" s="262">
        <v>308</v>
      </c>
      <c r="M52" s="177"/>
      <c r="N52" s="178"/>
      <c r="R52" s="179"/>
    </row>
    <row r="53" spans="1:18" ht="13.9" customHeight="1" x14ac:dyDescent="0.2">
      <c r="A53" s="258">
        <v>47</v>
      </c>
      <c r="B53" s="259" t="s">
        <v>45</v>
      </c>
      <c r="C53" s="260">
        <v>600930</v>
      </c>
      <c r="D53" s="261">
        <v>37145</v>
      </c>
      <c r="E53" s="260">
        <v>614188</v>
      </c>
      <c r="F53" s="261">
        <v>38211</v>
      </c>
      <c r="G53" s="260"/>
      <c r="H53" s="261"/>
      <c r="I53" s="260"/>
      <c r="J53" s="261"/>
      <c r="K53" s="260">
        <v>25168</v>
      </c>
      <c r="L53" s="262">
        <v>2253</v>
      </c>
      <c r="M53" s="177"/>
      <c r="N53" s="178"/>
      <c r="R53" s="179"/>
    </row>
    <row r="54" spans="1:18" ht="13.9" customHeight="1" x14ac:dyDescent="0.2">
      <c r="A54" s="258">
        <v>48</v>
      </c>
      <c r="B54" s="259" t="s">
        <v>46</v>
      </c>
      <c r="C54" s="260">
        <v>28197</v>
      </c>
      <c r="D54" s="261">
        <v>1937</v>
      </c>
      <c r="E54" s="260">
        <v>28641</v>
      </c>
      <c r="F54" s="261">
        <v>1953</v>
      </c>
      <c r="G54" s="260"/>
      <c r="H54" s="261"/>
      <c r="I54" s="260"/>
      <c r="J54" s="261"/>
      <c r="K54" s="260">
        <v>857</v>
      </c>
      <c r="L54" s="262">
        <v>40</v>
      </c>
      <c r="M54" s="177"/>
      <c r="N54" s="178"/>
      <c r="R54" s="179"/>
    </row>
    <row r="55" spans="1:18" ht="13.9" customHeight="1" x14ac:dyDescent="0.2">
      <c r="A55" s="258">
        <v>49</v>
      </c>
      <c r="B55" s="259" t="s">
        <v>47</v>
      </c>
      <c r="C55" s="260">
        <v>255186</v>
      </c>
      <c r="D55" s="261">
        <v>3817</v>
      </c>
      <c r="E55" s="260">
        <v>260318</v>
      </c>
      <c r="F55" s="261">
        <v>3872</v>
      </c>
      <c r="G55" s="260"/>
      <c r="H55" s="261"/>
      <c r="I55" s="260"/>
      <c r="J55" s="261"/>
      <c r="K55" s="260">
        <v>10476</v>
      </c>
      <c r="L55" s="262">
        <v>108</v>
      </c>
      <c r="M55" s="177"/>
      <c r="N55" s="178"/>
      <c r="R55" s="179"/>
    </row>
    <row r="56" spans="1:18" ht="13.9" customHeight="1" x14ac:dyDescent="0.2">
      <c r="A56" s="258">
        <v>50</v>
      </c>
      <c r="B56" s="259" t="s">
        <v>48</v>
      </c>
      <c r="C56" s="260">
        <v>265324</v>
      </c>
      <c r="D56" s="261">
        <v>1742</v>
      </c>
      <c r="E56" s="260">
        <v>268712</v>
      </c>
      <c r="F56" s="261">
        <v>1772</v>
      </c>
      <c r="G56" s="260"/>
      <c r="H56" s="261"/>
      <c r="I56" s="260"/>
      <c r="J56" s="261"/>
      <c r="K56" s="260">
        <v>7857</v>
      </c>
      <c r="L56" s="262">
        <v>63</v>
      </c>
      <c r="M56" s="177"/>
      <c r="N56" s="178"/>
      <c r="R56" s="179"/>
    </row>
    <row r="57" spans="1:18" x14ac:dyDescent="0.2">
      <c r="A57" s="258">
        <v>51</v>
      </c>
      <c r="B57" s="259" t="s">
        <v>151</v>
      </c>
      <c r="C57" s="260">
        <v>846</v>
      </c>
      <c r="D57" s="261">
        <v>190</v>
      </c>
      <c r="E57" s="260">
        <v>848</v>
      </c>
      <c r="F57" s="261">
        <v>192</v>
      </c>
      <c r="G57" s="260"/>
      <c r="H57" s="261"/>
      <c r="I57" s="260"/>
      <c r="J57" s="261"/>
      <c r="K57" s="260">
        <v>7</v>
      </c>
      <c r="L57" s="262">
        <v>5</v>
      </c>
      <c r="M57" s="177"/>
      <c r="N57" s="178"/>
    </row>
    <row r="58" spans="1:18" ht="13.9" customHeight="1" x14ac:dyDescent="0.2">
      <c r="A58" s="258">
        <v>52</v>
      </c>
      <c r="B58" s="259" t="s">
        <v>49</v>
      </c>
      <c r="C58" s="260">
        <v>85874</v>
      </c>
      <c r="D58" s="261">
        <v>18702</v>
      </c>
      <c r="E58" s="260">
        <v>88700</v>
      </c>
      <c r="F58" s="261">
        <v>18915</v>
      </c>
      <c r="G58" s="260"/>
      <c r="H58" s="261"/>
      <c r="I58" s="260"/>
      <c r="J58" s="261"/>
      <c r="K58" s="260">
        <v>5945</v>
      </c>
      <c r="L58" s="262">
        <v>414</v>
      </c>
      <c r="M58" s="177"/>
      <c r="N58" s="178"/>
      <c r="R58" s="179"/>
    </row>
    <row r="59" spans="1:18" ht="13.9" customHeight="1" x14ac:dyDescent="0.2">
      <c r="A59" s="258">
        <v>53</v>
      </c>
      <c r="B59" s="259" t="s">
        <v>50</v>
      </c>
      <c r="C59" s="260">
        <v>25802</v>
      </c>
      <c r="D59" s="261">
        <v>1627</v>
      </c>
      <c r="E59" s="260">
        <v>26013</v>
      </c>
      <c r="F59" s="261">
        <v>1644</v>
      </c>
      <c r="G59" s="260"/>
      <c r="H59" s="261"/>
      <c r="I59" s="260"/>
      <c r="J59" s="261"/>
      <c r="K59" s="260">
        <v>357</v>
      </c>
      <c r="L59" s="262">
        <v>26</v>
      </c>
      <c r="M59" s="177"/>
      <c r="N59" s="178"/>
    </row>
    <row r="60" spans="1:18" ht="13.9" customHeight="1" x14ac:dyDescent="0.2">
      <c r="A60" s="258">
        <v>54</v>
      </c>
      <c r="B60" s="259" t="s">
        <v>51</v>
      </c>
      <c r="C60" s="260">
        <v>967805</v>
      </c>
      <c r="D60" s="261">
        <v>1970</v>
      </c>
      <c r="E60" s="260">
        <v>980009</v>
      </c>
      <c r="F60" s="261">
        <v>1976</v>
      </c>
      <c r="G60" s="260"/>
      <c r="H60" s="261"/>
      <c r="I60" s="260"/>
      <c r="J60" s="261"/>
      <c r="K60" s="260">
        <v>24693</v>
      </c>
      <c r="L60" s="262">
        <v>14</v>
      </c>
      <c r="M60" s="177"/>
      <c r="N60" s="178"/>
    </row>
    <row r="61" spans="1:18" x14ac:dyDescent="0.2">
      <c r="A61" s="258">
        <v>55</v>
      </c>
      <c r="B61" s="259" t="s">
        <v>52</v>
      </c>
      <c r="C61" s="260">
        <v>15139</v>
      </c>
      <c r="D61" s="261">
        <v>1060</v>
      </c>
      <c r="E61" s="260">
        <v>15422</v>
      </c>
      <c r="F61" s="261">
        <v>1072</v>
      </c>
      <c r="G61" s="260"/>
      <c r="H61" s="261"/>
      <c r="I61" s="260"/>
      <c r="J61" s="261"/>
      <c r="K61" s="260">
        <v>520</v>
      </c>
      <c r="L61" s="262">
        <v>22</v>
      </c>
      <c r="M61" s="177"/>
      <c r="N61" s="178"/>
      <c r="R61" s="179"/>
    </row>
    <row r="62" spans="1:18" ht="13.9" customHeight="1" x14ac:dyDescent="0.2">
      <c r="A62" s="258">
        <v>56</v>
      </c>
      <c r="B62" s="259" t="s">
        <v>53</v>
      </c>
      <c r="C62" s="260">
        <v>462250</v>
      </c>
      <c r="D62" s="261">
        <v>27149</v>
      </c>
      <c r="E62" s="260">
        <v>469246</v>
      </c>
      <c r="F62" s="261">
        <v>27689</v>
      </c>
      <c r="G62" s="260"/>
      <c r="H62" s="261"/>
      <c r="I62" s="260"/>
      <c r="J62" s="261"/>
      <c r="K62" s="260">
        <v>13653</v>
      </c>
      <c r="L62" s="262">
        <v>1080</v>
      </c>
      <c r="M62" s="177"/>
      <c r="N62" s="178"/>
    </row>
    <row r="63" spans="1:18" ht="13.9" customHeight="1" x14ac:dyDescent="0.2">
      <c r="A63" s="258">
        <v>57</v>
      </c>
      <c r="B63" s="259" t="s">
        <v>425</v>
      </c>
      <c r="C63" s="260">
        <v>31335</v>
      </c>
      <c r="D63" s="261">
        <v>1522</v>
      </c>
      <c r="E63" s="260">
        <v>31696</v>
      </c>
      <c r="F63" s="261">
        <v>1530</v>
      </c>
      <c r="G63" s="260"/>
      <c r="H63" s="261"/>
      <c r="I63" s="260"/>
      <c r="J63" s="261"/>
      <c r="K63" s="260">
        <v>805</v>
      </c>
      <c r="L63" s="262">
        <v>11</v>
      </c>
      <c r="M63" s="177"/>
      <c r="N63" s="178"/>
      <c r="R63" s="179"/>
    </row>
    <row r="64" spans="1:18" x14ac:dyDescent="0.2">
      <c r="A64" s="258">
        <v>58</v>
      </c>
      <c r="B64" s="259" t="s">
        <v>426</v>
      </c>
      <c r="C64" s="260">
        <v>11497</v>
      </c>
      <c r="D64" s="261">
        <v>1766</v>
      </c>
      <c r="E64" s="260">
        <v>11635</v>
      </c>
      <c r="F64" s="261">
        <v>1784</v>
      </c>
      <c r="G64" s="260"/>
      <c r="H64" s="261"/>
      <c r="I64" s="260"/>
      <c r="J64" s="261"/>
      <c r="K64" s="260">
        <v>290</v>
      </c>
      <c r="L64" s="262">
        <v>44</v>
      </c>
      <c r="M64" s="180"/>
      <c r="N64" s="178"/>
    </row>
    <row r="65" spans="1:18" ht="13.9" customHeight="1" x14ac:dyDescent="0.2">
      <c r="A65" s="258">
        <v>59</v>
      </c>
      <c r="B65" s="259" t="s">
        <v>427</v>
      </c>
      <c r="C65" s="260">
        <v>27207</v>
      </c>
      <c r="D65" s="261">
        <v>1783</v>
      </c>
      <c r="E65" s="260">
        <v>27480</v>
      </c>
      <c r="F65" s="261">
        <v>1786</v>
      </c>
      <c r="G65" s="260"/>
      <c r="H65" s="261"/>
      <c r="I65" s="260"/>
      <c r="J65" s="261"/>
      <c r="K65" s="260">
        <v>590</v>
      </c>
      <c r="L65" s="262">
        <v>7</v>
      </c>
      <c r="M65" s="177"/>
      <c r="N65" s="178"/>
      <c r="R65" s="179"/>
    </row>
    <row r="66" spans="1:18" ht="13.9" customHeight="1" x14ac:dyDescent="0.2">
      <c r="A66" s="258">
        <v>60</v>
      </c>
      <c r="B66" s="259" t="s">
        <v>246</v>
      </c>
      <c r="C66" s="260">
        <v>82567</v>
      </c>
      <c r="D66" s="261">
        <v>11749</v>
      </c>
      <c r="E66" s="260">
        <v>84355</v>
      </c>
      <c r="F66" s="261">
        <v>11907</v>
      </c>
      <c r="G66" s="260"/>
      <c r="H66" s="261"/>
      <c r="I66" s="260"/>
      <c r="J66" s="261"/>
      <c r="K66" s="260">
        <v>3468</v>
      </c>
      <c r="L66" s="262">
        <v>325</v>
      </c>
      <c r="M66" s="177"/>
      <c r="N66" s="178"/>
    </row>
    <row r="67" spans="1:18" ht="13.9" customHeight="1" x14ac:dyDescent="0.2">
      <c r="A67" s="258">
        <v>61</v>
      </c>
      <c r="B67" s="259" t="s">
        <v>242</v>
      </c>
      <c r="C67" s="260">
        <v>352315</v>
      </c>
      <c r="D67" s="261">
        <v>84939</v>
      </c>
      <c r="E67" s="260">
        <v>361170</v>
      </c>
      <c r="F67" s="261">
        <v>86804</v>
      </c>
      <c r="G67" s="260"/>
      <c r="H67" s="261"/>
      <c r="I67" s="260"/>
      <c r="J67" s="261"/>
      <c r="K67" s="260">
        <v>17425</v>
      </c>
      <c r="L67" s="262">
        <v>3474</v>
      </c>
      <c r="M67" s="177"/>
      <c r="N67" s="178"/>
    </row>
    <row r="68" spans="1:18" ht="13.9" customHeight="1" x14ac:dyDescent="0.2">
      <c r="A68" s="258">
        <v>62</v>
      </c>
      <c r="B68" s="259" t="s">
        <v>245</v>
      </c>
      <c r="C68" s="260">
        <v>50433</v>
      </c>
      <c r="D68" s="261">
        <v>6632</v>
      </c>
      <c r="E68" s="260">
        <v>51676</v>
      </c>
      <c r="F68" s="261">
        <v>6751</v>
      </c>
      <c r="G68" s="260"/>
      <c r="H68" s="261"/>
      <c r="I68" s="260"/>
      <c r="J68" s="261"/>
      <c r="K68" s="260">
        <v>2393</v>
      </c>
      <c r="L68" s="262">
        <v>271</v>
      </c>
      <c r="M68" s="177"/>
      <c r="N68" s="178"/>
    </row>
    <row r="69" spans="1:18" ht="13.9" customHeight="1" x14ac:dyDescent="0.2">
      <c r="A69" s="258">
        <v>63</v>
      </c>
      <c r="B69" s="259" t="s">
        <v>239</v>
      </c>
      <c r="C69" s="260">
        <v>3273</v>
      </c>
      <c r="D69" s="261">
        <v>1121</v>
      </c>
      <c r="E69" s="260">
        <v>3346</v>
      </c>
      <c r="F69" s="261">
        <v>1138</v>
      </c>
      <c r="G69" s="260"/>
      <c r="H69" s="261"/>
      <c r="I69" s="260"/>
      <c r="J69" s="261"/>
      <c r="K69" s="260">
        <v>123</v>
      </c>
      <c r="L69" s="262">
        <v>32</v>
      </c>
      <c r="M69" s="177"/>
      <c r="N69" s="178"/>
      <c r="R69" s="179"/>
    </row>
    <row r="70" spans="1:18" ht="13.9" customHeight="1" x14ac:dyDescent="0.2">
      <c r="A70" s="258">
        <v>64</v>
      </c>
      <c r="B70" s="259" t="s">
        <v>248</v>
      </c>
      <c r="C70" s="260">
        <v>407875</v>
      </c>
      <c r="D70" s="261">
        <v>3507</v>
      </c>
      <c r="E70" s="260">
        <v>416813</v>
      </c>
      <c r="F70" s="261">
        <v>3585</v>
      </c>
      <c r="G70" s="260"/>
      <c r="H70" s="261"/>
      <c r="I70" s="260"/>
      <c r="J70" s="261"/>
      <c r="K70" s="260">
        <v>18350</v>
      </c>
      <c r="L70" s="262">
        <v>150</v>
      </c>
      <c r="M70" s="177"/>
      <c r="N70" s="178"/>
      <c r="R70" s="179"/>
    </row>
    <row r="71" spans="1:18" ht="13.9" customHeight="1" x14ac:dyDescent="0.2">
      <c r="A71" s="258">
        <v>65</v>
      </c>
      <c r="B71" s="259" t="s">
        <v>249</v>
      </c>
      <c r="C71" s="260">
        <v>1289056</v>
      </c>
      <c r="D71" s="261">
        <v>7207</v>
      </c>
      <c r="E71" s="260">
        <v>1310319</v>
      </c>
      <c r="F71" s="261">
        <v>7301</v>
      </c>
      <c r="G71" s="260"/>
      <c r="H71" s="261"/>
      <c r="I71" s="260"/>
      <c r="J71" s="261"/>
      <c r="K71" s="260">
        <v>42958</v>
      </c>
      <c r="L71" s="262">
        <v>178</v>
      </c>
      <c r="M71" s="177"/>
      <c r="N71" s="178"/>
      <c r="R71" s="179"/>
    </row>
    <row r="72" spans="1:18" ht="13.9" customHeight="1" x14ac:dyDescent="0.2">
      <c r="A72" s="258">
        <v>66</v>
      </c>
      <c r="B72" s="259" t="s">
        <v>247</v>
      </c>
      <c r="C72" s="260">
        <v>1736665</v>
      </c>
      <c r="D72" s="261">
        <v>137363</v>
      </c>
      <c r="E72" s="260">
        <v>1760475</v>
      </c>
      <c r="F72" s="261">
        <v>139087</v>
      </c>
      <c r="G72" s="260"/>
      <c r="H72" s="261"/>
      <c r="I72" s="260"/>
      <c r="J72" s="261"/>
      <c r="K72" s="260">
        <v>49975</v>
      </c>
      <c r="L72" s="262">
        <v>3576</v>
      </c>
      <c r="M72" s="177"/>
      <c r="N72" s="178"/>
    </row>
    <row r="73" spans="1:18" ht="13.9" customHeight="1" x14ac:dyDescent="0.2">
      <c r="A73" s="258">
        <v>67</v>
      </c>
      <c r="B73" s="259" t="s">
        <v>240</v>
      </c>
      <c r="C73" s="260">
        <v>3078</v>
      </c>
      <c r="D73" s="261">
        <v>2323</v>
      </c>
      <c r="E73" s="260">
        <v>3155</v>
      </c>
      <c r="F73" s="261">
        <v>2351</v>
      </c>
      <c r="G73" s="260"/>
      <c r="H73" s="261"/>
      <c r="I73" s="260"/>
      <c r="J73" s="261"/>
      <c r="K73" s="260">
        <v>142</v>
      </c>
      <c r="L73" s="262">
        <v>64</v>
      </c>
      <c r="M73" s="177"/>
      <c r="N73" s="178"/>
      <c r="R73" s="179"/>
    </row>
    <row r="74" spans="1:18" ht="13.9" customHeight="1" x14ac:dyDescent="0.2">
      <c r="A74" s="258">
        <v>68</v>
      </c>
      <c r="B74" s="259" t="s">
        <v>237</v>
      </c>
      <c r="C74" s="260">
        <v>4837</v>
      </c>
      <c r="D74" s="261">
        <v>1354</v>
      </c>
      <c r="E74" s="260">
        <v>4931</v>
      </c>
      <c r="F74" s="261">
        <v>1367</v>
      </c>
      <c r="G74" s="260"/>
      <c r="H74" s="261"/>
      <c r="I74" s="260"/>
      <c r="J74" s="261"/>
      <c r="K74" s="260">
        <v>202</v>
      </c>
      <c r="L74" s="262">
        <v>24</v>
      </c>
      <c r="M74" s="177"/>
      <c r="N74" s="178"/>
      <c r="R74" s="179"/>
    </row>
    <row r="75" spans="1:18" ht="13.9" customHeight="1" x14ac:dyDescent="0.2">
      <c r="A75" s="258">
        <v>69</v>
      </c>
      <c r="B75" s="259" t="s">
        <v>243</v>
      </c>
      <c r="C75" s="260">
        <v>5194</v>
      </c>
      <c r="D75" s="261">
        <v>1165</v>
      </c>
      <c r="E75" s="260">
        <v>5361</v>
      </c>
      <c r="F75" s="261">
        <v>1195</v>
      </c>
      <c r="G75" s="260"/>
      <c r="H75" s="261"/>
      <c r="I75" s="260"/>
      <c r="J75" s="261"/>
      <c r="K75" s="260">
        <v>306</v>
      </c>
      <c r="L75" s="262">
        <v>55</v>
      </c>
      <c r="M75" s="177"/>
      <c r="N75" s="178"/>
      <c r="R75" s="179"/>
    </row>
    <row r="76" spans="1:18" ht="13.9" customHeight="1" x14ac:dyDescent="0.2">
      <c r="A76" s="258">
        <v>70</v>
      </c>
      <c r="B76" s="259" t="s">
        <v>287</v>
      </c>
      <c r="C76" s="260">
        <v>110595</v>
      </c>
      <c r="D76" s="261">
        <v>6527</v>
      </c>
      <c r="E76" s="260">
        <v>116097</v>
      </c>
      <c r="F76" s="261">
        <v>6713</v>
      </c>
      <c r="G76" s="260"/>
      <c r="H76" s="261"/>
      <c r="I76" s="260"/>
      <c r="J76" s="261"/>
      <c r="K76" s="260">
        <v>11101</v>
      </c>
      <c r="L76" s="262">
        <v>351</v>
      </c>
      <c r="M76" s="177"/>
      <c r="N76" s="178"/>
      <c r="R76" s="179"/>
    </row>
    <row r="77" spans="1:18" ht="13.9" customHeight="1" x14ac:dyDescent="0.2">
      <c r="A77" s="258">
        <v>71</v>
      </c>
      <c r="B77" s="259" t="s">
        <v>288</v>
      </c>
      <c r="C77" s="260">
        <v>12402</v>
      </c>
      <c r="D77" s="261">
        <v>1686</v>
      </c>
      <c r="E77" s="260">
        <v>12802</v>
      </c>
      <c r="F77" s="261">
        <v>1716</v>
      </c>
      <c r="G77" s="260"/>
      <c r="H77" s="261"/>
      <c r="I77" s="260"/>
      <c r="J77" s="261"/>
      <c r="K77" s="260">
        <v>741</v>
      </c>
      <c r="L77" s="262">
        <v>74</v>
      </c>
      <c r="M77" s="177"/>
      <c r="N77" s="178"/>
    </row>
    <row r="78" spans="1:18" ht="13.9" customHeight="1" x14ac:dyDescent="0.2">
      <c r="A78" s="258">
        <v>72</v>
      </c>
      <c r="B78" s="259" t="s">
        <v>289</v>
      </c>
      <c r="C78" s="260">
        <v>10289</v>
      </c>
      <c r="D78" s="261">
        <v>2008</v>
      </c>
      <c r="E78" s="260">
        <v>10594</v>
      </c>
      <c r="F78" s="261">
        <v>2060</v>
      </c>
      <c r="G78" s="260"/>
      <c r="H78" s="261"/>
      <c r="I78" s="260"/>
      <c r="J78" s="261"/>
      <c r="K78" s="260">
        <v>624</v>
      </c>
      <c r="L78" s="262">
        <v>102</v>
      </c>
      <c r="M78" s="177"/>
      <c r="N78" s="178"/>
    </row>
    <row r="79" spans="1:18" ht="13.9" customHeight="1" x14ac:dyDescent="0.2">
      <c r="A79" s="258">
        <v>73</v>
      </c>
      <c r="B79" s="259" t="s">
        <v>290</v>
      </c>
      <c r="C79" s="260">
        <v>882</v>
      </c>
      <c r="D79" s="261">
        <v>127</v>
      </c>
      <c r="E79" s="260">
        <v>912</v>
      </c>
      <c r="F79" s="261">
        <v>132</v>
      </c>
      <c r="G79" s="260"/>
      <c r="H79" s="261"/>
      <c r="I79" s="260"/>
      <c r="J79" s="261"/>
      <c r="K79" s="260">
        <v>53</v>
      </c>
      <c r="L79" s="262">
        <v>9</v>
      </c>
      <c r="M79" s="177"/>
      <c r="N79" s="178"/>
      <c r="R79" s="179"/>
    </row>
    <row r="80" spans="1:18" ht="13.9" customHeight="1" x14ac:dyDescent="0.2">
      <c r="A80" s="258">
        <v>74</v>
      </c>
      <c r="B80" s="259" t="s">
        <v>291</v>
      </c>
      <c r="C80" s="260">
        <v>12455</v>
      </c>
      <c r="D80" s="261">
        <v>1911</v>
      </c>
      <c r="E80" s="260">
        <v>12818</v>
      </c>
      <c r="F80" s="261">
        <v>1962</v>
      </c>
      <c r="G80" s="260"/>
      <c r="H80" s="261"/>
      <c r="I80" s="260"/>
      <c r="J80" s="261"/>
      <c r="K80" s="260">
        <v>694</v>
      </c>
      <c r="L80" s="262">
        <v>94</v>
      </c>
      <c r="M80" s="177"/>
      <c r="N80" s="178"/>
    </row>
    <row r="81" spans="1:18" ht="13.9" customHeight="1" x14ac:dyDescent="0.2">
      <c r="A81" s="258">
        <v>75</v>
      </c>
      <c r="B81" s="259" t="s">
        <v>292</v>
      </c>
      <c r="C81" s="260">
        <v>31008</v>
      </c>
      <c r="D81" s="261">
        <v>33227</v>
      </c>
      <c r="E81" s="260">
        <v>31620</v>
      </c>
      <c r="F81" s="261">
        <v>33833</v>
      </c>
      <c r="G81" s="260"/>
      <c r="H81" s="261"/>
      <c r="I81" s="260"/>
      <c r="J81" s="261"/>
      <c r="K81" s="260">
        <v>1210</v>
      </c>
      <c r="L81" s="262">
        <v>1161</v>
      </c>
      <c r="M81" s="177"/>
      <c r="N81" s="178"/>
      <c r="R81" s="179"/>
    </row>
    <row r="82" spans="1:18" x14ac:dyDescent="0.2">
      <c r="A82" s="258">
        <v>76</v>
      </c>
      <c r="B82" s="259" t="s">
        <v>293</v>
      </c>
      <c r="C82" s="260">
        <v>857607</v>
      </c>
      <c r="D82" s="261">
        <v>129410</v>
      </c>
      <c r="E82" s="260">
        <v>875288</v>
      </c>
      <c r="F82" s="261">
        <v>131253</v>
      </c>
      <c r="G82" s="260"/>
      <c r="H82" s="261"/>
      <c r="I82" s="260"/>
      <c r="J82" s="261"/>
      <c r="K82" s="260">
        <v>38105</v>
      </c>
      <c r="L82" s="262">
        <v>3762</v>
      </c>
      <c r="M82" s="177"/>
      <c r="N82" s="178"/>
    </row>
    <row r="83" spans="1:18" ht="13.9" customHeight="1" x14ac:dyDescent="0.2">
      <c r="A83" s="258">
        <v>77</v>
      </c>
      <c r="B83" s="259" t="s">
        <v>294</v>
      </c>
      <c r="C83" s="260">
        <v>1643</v>
      </c>
      <c r="D83" s="261">
        <v>330</v>
      </c>
      <c r="E83" s="260">
        <v>1769</v>
      </c>
      <c r="F83" s="261">
        <v>337</v>
      </c>
      <c r="G83" s="260"/>
      <c r="H83" s="261"/>
      <c r="I83" s="260"/>
      <c r="J83" s="261"/>
      <c r="K83" s="260">
        <v>231</v>
      </c>
      <c r="L83" s="262">
        <v>13</v>
      </c>
      <c r="M83" s="177"/>
      <c r="N83" s="178"/>
      <c r="R83" s="179"/>
    </row>
    <row r="84" spans="1:18" ht="13.9" customHeight="1" x14ac:dyDescent="0.2">
      <c r="A84" s="258">
        <v>78</v>
      </c>
      <c r="B84" s="259" t="s">
        <v>295</v>
      </c>
      <c r="C84" s="260">
        <v>17114</v>
      </c>
      <c r="D84" s="261">
        <v>5017</v>
      </c>
      <c r="E84" s="260">
        <v>17452</v>
      </c>
      <c r="F84" s="261">
        <v>5091</v>
      </c>
      <c r="G84" s="260"/>
      <c r="H84" s="261"/>
      <c r="I84" s="260"/>
      <c r="J84" s="261"/>
      <c r="K84" s="260">
        <v>654</v>
      </c>
      <c r="L84" s="262">
        <v>150</v>
      </c>
      <c r="M84" s="177"/>
      <c r="N84" s="178"/>
      <c r="R84" s="179"/>
    </row>
    <row r="85" spans="1:18" ht="13.9" customHeight="1" x14ac:dyDescent="0.2">
      <c r="A85" s="258">
        <v>79</v>
      </c>
      <c r="B85" s="259" t="s">
        <v>296</v>
      </c>
      <c r="C85" s="260">
        <v>6185</v>
      </c>
      <c r="D85" s="261">
        <v>764</v>
      </c>
      <c r="E85" s="260">
        <v>6293</v>
      </c>
      <c r="F85" s="261">
        <v>775</v>
      </c>
      <c r="G85" s="260"/>
      <c r="H85" s="261"/>
      <c r="I85" s="260"/>
      <c r="J85" s="261"/>
      <c r="K85" s="260">
        <v>225</v>
      </c>
      <c r="L85" s="262">
        <v>21</v>
      </c>
      <c r="M85" s="177"/>
      <c r="N85" s="178"/>
      <c r="R85" s="179"/>
    </row>
    <row r="86" spans="1:18" ht="13.9" customHeight="1" x14ac:dyDescent="0.2">
      <c r="A86" s="258">
        <v>80</v>
      </c>
      <c r="B86" s="259" t="s">
        <v>297</v>
      </c>
      <c r="C86" s="260">
        <v>345850</v>
      </c>
      <c r="D86" s="261">
        <v>56148</v>
      </c>
      <c r="E86" s="260">
        <v>357605</v>
      </c>
      <c r="F86" s="261">
        <v>57498</v>
      </c>
      <c r="G86" s="260"/>
      <c r="H86" s="261"/>
      <c r="I86" s="260"/>
      <c r="J86" s="261"/>
      <c r="K86" s="260">
        <v>23616</v>
      </c>
      <c r="L86" s="262">
        <v>2632</v>
      </c>
      <c r="M86" s="177"/>
      <c r="N86" s="178"/>
    </row>
    <row r="87" spans="1:18" x14ac:dyDescent="0.2">
      <c r="A87" s="258">
        <v>81</v>
      </c>
      <c r="B87" s="259" t="s">
        <v>372</v>
      </c>
      <c r="C87" s="260">
        <v>19814</v>
      </c>
      <c r="D87" s="261">
        <v>1969</v>
      </c>
      <c r="E87" s="260">
        <v>21248</v>
      </c>
      <c r="F87" s="261">
        <v>2070</v>
      </c>
      <c r="G87" s="260"/>
      <c r="H87" s="261"/>
      <c r="I87" s="260"/>
      <c r="J87" s="261"/>
      <c r="K87" s="260">
        <v>2900</v>
      </c>
      <c r="L87" s="262">
        <v>229</v>
      </c>
      <c r="M87" s="177"/>
      <c r="N87" s="178"/>
      <c r="R87" s="179"/>
    </row>
    <row r="88" spans="1:18" ht="13.9" customHeight="1" x14ac:dyDescent="0.2">
      <c r="A88" s="258">
        <v>82</v>
      </c>
      <c r="B88" s="259" t="s">
        <v>373</v>
      </c>
      <c r="C88" s="260">
        <v>15287</v>
      </c>
      <c r="D88" s="261">
        <v>4401</v>
      </c>
      <c r="E88" s="260">
        <v>16135</v>
      </c>
      <c r="F88" s="261">
        <v>4637</v>
      </c>
      <c r="G88" s="260"/>
      <c r="H88" s="261"/>
      <c r="I88" s="260"/>
      <c r="J88" s="261"/>
      <c r="K88" s="260">
        <v>1651</v>
      </c>
      <c r="L88" s="262">
        <v>481</v>
      </c>
      <c r="M88" s="177"/>
      <c r="N88" s="178"/>
    </row>
    <row r="89" spans="1:18" ht="13.9" customHeight="1" x14ac:dyDescent="0.2">
      <c r="A89" s="258">
        <v>83</v>
      </c>
      <c r="B89" s="259" t="s">
        <v>374</v>
      </c>
      <c r="C89" s="260">
        <v>13214</v>
      </c>
      <c r="D89" s="261">
        <v>1496</v>
      </c>
      <c r="E89" s="260">
        <v>14101</v>
      </c>
      <c r="F89" s="261">
        <v>1587</v>
      </c>
      <c r="G89" s="260"/>
      <c r="H89" s="261"/>
      <c r="I89" s="260"/>
      <c r="J89" s="261"/>
      <c r="K89" s="260">
        <v>1693</v>
      </c>
      <c r="L89" s="262">
        <v>178</v>
      </c>
      <c r="M89" s="177"/>
      <c r="N89" s="178"/>
      <c r="R89" s="179"/>
    </row>
    <row r="90" spans="1:18" ht="13.9" customHeight="1" x14ac:dyDescent="0.2">
      <c r="A90" s="258">
        <v>84</v>
      </c>
      <c r="B90" s="259" t="s">
        <v>375</v>
      </c>
      <c r="C90" s="260">
        <v>4542</v>
      </c>
      <c r="D90" s="261">
        <v>847</v>
      </c>
      <c r="E90" s="260">
        <v>4770</v>
      </c>
      <c r="F90" s="261">
        <v>890</v>
      </c>
      <c r="G90" s="260"/>
      <c r="H90" s="261"/>
      <c r="I90" s="260"/>
      <c r="J90" s="261"/>
      <c r="K90" s="260">
        <v>436</v>
      </c>
      <c r="L90" s="262">
        <v>74</v>
      </c>
      <c r="M90" s="177"/>
      <c r="N90" s="178"/>
    </row>
    <row r="91" spans="1:18" ht="13.9" customHeight="1" x14ac:dyDescent="0.2">
      <c r="A91" s="258">
        <v>85</v>
      </c>
      <c r="B91" s="259" t="s">
        <v>376</v>
      </c>
      <c r="C91" s="260">
        <v>99840</v>
      </c>
      <c r="D91" s="261">
        <v>3407</v>
      </c>
      <c r="E91" s="260">
        <v>107093</v>
      </c>
      <c r="F91" s="261">
        <v>3578</v>
      </c>
      <c r="G91" s="260"/>
      <c r="H91" s="261"/>
      <c r="I91" s="260"/>
      <c r="J91" s="261"/>
      <c r="K91" s="260">
        <v>15430</v>
      </c>
      <c r="L91" s="262">
        <v>382</v>
      </c>
      <c r="M91" s="177"/>
      <c r="N91" s="178"/>
    </row>
    <row r="92" spans="1:18" ht="13.9" customHeight="1" x14ac:dyDescent="0.2">
      <c r="A92" s="258">
        <v>86</v>
      </c>
      <c r="B92" s="259" t="s">
        <v>145</v>
      </c>
      <c r="C92" s="260">
        <v>2790</v>
      </c>
      <c r="D92" s="261">
        <v>34</v>
      </c>
      <c r="E92" s="260">
        <v>3380</v>
      </c>
      <c r="F92" s="261">
        <v>47</v>
      </c>
      <c r="G92" s="260"/>
      <c r="H92" s="261"/>
      <c r="I92" s="260"/>
      <c r="J92" s="261"/>
      <c r="K92" s="260">
        <v>1362</v>
      </c>
      <c r="L92" s="262">
        <v>21</v>
      </c>
      <c r="M92" s="177"/>
      <c r="N92" s="178"/>
    </row>
    <row r="93" spans="1:18" ht="13.9" customHeight="1" x14ac:dyDescent="0.2">
      <c r="A93" s="258">
        <v>87</v>
      </c>
      <c r="B93" s="259" t="s">
        <v>474</v>
      </c>
      <c r="C93" s="260">
        <v>361</v>
      </c>
      <c r="D93" s="261">
        <v>104</v>
      </c>
      <c r="E93" s="260">
        <v>391</v>
      </c>
      <c r="F93" s="261">
        <v>111</v>
      </c>
      <c r="G93" s="260"/>
      <c r="H93" s="261"/>
      <c r="I93" s="260"/>
      <c r="J93" s="261"/>
      <c r="K93" s="260">
        <v>113</v>
      </c>
      <c r="L93" s="262">
        <v>15</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5">
        <v>51592793</v>
      </c>
      <c r="F95" s="266">
        <v>2819287</v>
      </c>
      <c r="G95" s="265"/>
      <c r="H95" s="266"/>
      <c r="I95" s="265"/>
      <c r="J95" s="266"/>
      <c r="K95" s="265">
        <v>1805981</v>
      </c>
      <c r="L95" s="266">
        <v>73980</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35" priority="18" operator="greaterThan">
      <formula>0.2</formula>
    </cfRule>
  </conditionalFormatting>
  <conditionalFormatting sqref="M7:M105 N7:N95">
    <cfRule type="cellIs" dxfId="3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2:EP97"/>
  <sheetViews>
    <sheetView showGridLines="0" zoomScaleNormal="100" workbookViewId="0">
      <pane xSplit="2" ySplit="6" topLeftCell="ED7" activePane="bottomRight" state="frozen"/>
      <selection pane="topRight" activeCell="C1" sqref="C1"/>
      <selection pane="bottomLeft" activeCell="A7" sqref="A7"/>
      <selection pane="bottomRight" activeCell="EJ7" sqref="EJ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4" width="15.85546875" style="68" customWidth="1"/>
    <col min="145" max="145" width="15" style="68" customWidth="1"/>
    <col min="146" max="16384" width="11.42578125" style="68"/>
  </cols>
  <sheetData>
    <row r="2" spans="1:146" ht="15" x14ac:dyDescent="0.2">
      <c r="A2" s="450" t="s">
        <v>407</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396"/>
      <c r="EH2" s="396"/>
      <c r="EK2" s="396"/>
      <c r="EL2" s="396"/>
      <c r="EM2" s="396"/>
      <c r="EN2" s="396"/>
    </row>
    <row r="4" spans="1:146" ht="43.5" customHeight="1" x14ac:dyDescent="0.2">
      <c r="A4" s="426" t="s">
        <v>233</v>
      </c>
      <c r="B4" s="434" t="s">
        <v>0</v>
      </c>
      <c r="C4" s="432" t="s">
        <v>408</v>
      </c>
      <c r="D4" s="453"/>
      <c r="E4" s="432" t="s">
        <v>412</v>
      </c>
      <c r="F4" s="453"/>
      <c r="G4" s="432" t="s">
        <v>413</v>
      </c>
      <c r="H4" s="453"/>
      <c r="I4" s="432" t="s">
        <v>457</v>
      </c>
      <c r="J4" s="453"/>
      <c r="K4" s="432" t="s">
        <v>458</v>
      </c>
      <c r="L4" s="453"/>
      <c r="M4" s="432" t="s">
        <v>459</v>
      </c>
      <c r="N4" s="453"/>
      <c r="O4" s="432" t="s">
        <v>460</v>
      </c>
      <c r="P4" s="453"/>
      <c r="Q4" s="432" t="s">
        <v>415</v>
      </c>
      <c r="R4" s="453"/>
      <c r="S4" s="432" t="s">
        <v>416</v>
      </c>
      <c r="T4" s="453"/>
      <c r="U4" s="432" t="s">
        <v>417</v>
      </c>
      <c r="V4" s="453"/>
      <c r="W4" s="432" t="s">
        <v>418</v>
      </c>
      <c r="X4" s="453"/>
      <c r="Y4" s="432" t="s">
        <v>420</v>
      </c>
      <c r="Z4" s="453"/>
      <c r="AA4" s="432" t="s">
        <v>421</v>
      </c>
      <c r="AB4" s="453"/>
      <c r="AC4" s="432" t="s">
        <v>422</v>
      </c>
      <c r="AD4" s="453"/>
      <c r="AE4" s="432" t="s">
        <v>423</v>
      </c>
      <c r="AF4" s="453"/>
      <c r="AG4" s="432" t="s">
        <v>428</v>
      </c>
      <c r="AH4" s="453"/>
      <c r="AI4" s="432" t="s">
        <v>429</v>
      </c>
      <c r="AJ4" s="453"/>
      <c r="AK4" s="432" t="s">
        <v>430</v>
      </c>
      <c r="AL4" s="453"/>
      <c r="AM4" s="432" t="s">
        <v>431</v>
      </c>
      <c r="AN4" s="453"/>
      <c r="AO4" s="432" t="s">
        <v>433</v>
      </c>
      <c r="AP4" s="453"/>
      <c r="AQ4" s="432" t="s">
        <v>434</v>
      </c>
      <c r="AR4" s="453"/>
      <c r="AS4" s="432" t="s">
        <v>435</v>
      </c>
      <c r="AT4" s="453"/>
      <c r="AU4" s="432" t="s">
        <v>436</v>
      </c>
      <c r="AV4" s="453"/>
      <c r="AW4" s="432" t="s">
        <v>438</v>
      </c>
      <c r="AX4" s="453"/>
      <c r="AY4" s="432" t="s">
        <v>439</v>
      </c>
      <c r="AZ4" s="453"/>
      <c r="BA4" s="432" t="s">
        <v>440</v>
      </c>
      <c r="BB4" s="453"/>
      <c r="BC4" s="432" t="s">
        <v>441</v>
      </c>
      <c r="BD4" s="453"/>
      <c r="BE4" s="432" t="s">
        <v>443</v>
      </c>
      <c r="BF4" s="453"/>
      <c r="BG4" s="432" t="s">
        <v>444</v>
      </c>
      <c r="BH4" s="453"/>
      <c r="BI4" s="432" t="s">
        <v>445</v>
      </c>
      <c r="BJ4" s="453"/>
      <c r="BK4" s="432" t="s">
        <v>446</v>
      </c>
      <c r="BL4" s="453"/>
      <c r="BM4" s="432" t="s">
        <v>301</v>
      </c>
      <c r="BN4" s="453"/>
      <c r="BO4" s="432" t="s">
        <v>303</v>
      </c>
      <c r="BP4" s="453"/>
      <c r="BQ4" s="432" t="s">
        <v>305</v>
      </c>
      <c r="BR4" s="453"/>
      <c r="BS4" s="432" t="s">
        <v>306</v>
      </c>
      <c r="BT4" s="453"/>
      <c r="BU4" s="432" t="s">
        <v>317</v>
      </c>
      <c r="BV4" s="453"/>
      <c r="BW4" s="432" t="s">
        <v>318</v>
      </c>
      <c r="BX4" s="453"/>
      <c r="BY4" s="432" t="s">
        <v>319</v>
      </c>
      <c r="BZ4" s="453"/>
      <c r="CA4" s="432" t="s">
        <v>320</v>
      </c>
      <c r="CB4" s="453"/>
      <c r="CC4" s="432" t="s">
        <v>344</v>
      </c>
      <c r="CD4" s="453"/>
      <c r="CE4" s="432" t="s">
        <v>347</v>
      </c>
      <c r="CF4" s="453"/>
      <c r="CG4" s="432" t="s">
        <v>348</v>
      </c>
      <c r="CH4" s="453"/>
      <c r="CI4" s="432" t="s">
        <v>349</v>
      </c>
      <c r="CJ4" s="453"/>
      <c r="CK4" s="432" t="s">
        <v>361</v>
      </c>
      <c r="CL4" s="453"/>
      <c r="CM4" s="432" t="s">
        <v>358</v>
      </c>
      <c r="CN4" s="453"/>
      <c r="CO4" s="432" t="s">
        <v>359</v>
      </c>
      <c r="CP4" s="453"/>
      <c r="CQ4" s="432" t="s">
        <v>360</v>
      </c>
      <c r="CR4" s="453"/>
      <c r="CS4" s="432" t="s">
        <v>366</v>
      </c>
      <c r="CT4" s="453"/>
      <c r="CU4" s="432" t="s">
        <v>367</v>
      </c>
      <c r="CV4" s="453"/>
      <c r="CW4" s="432" t="s">
        <v>368</v>
      </c>
      <c r="CX4" s="453"/>
      <c r="CY4" s="432" t="s">
        <v>369</v>
      </c>
      <c r="CZ4" s="453"/>
      <c r="DA4" s="432" t="s">
        <v>378</v>
      </c>
      <c r="DB4" s="453"/>
      <c r="DC4" s="432" t="s">
        <v>379</v>
      </c>
      <c r="DD4" s="453"/>
      <c r="DE4" s="432" t="s">
        <v>380</v>
      </c>
      <c r="DF4" s="453"/>
      <c r="DG4" s="432" t="s">
        <v>381</v>
      </c>
      <c r="DH4" s="453"/>
      <c r="DI4" s="432" t="s">
        <v>385</v>
      </c>
      <c r="DJ4" s="453"/>
      <c r="DK4" s="432" t="s">
        <v>388</v>
      </c>
      <c r="DL4" s="453"/>
      <c r="DM4" s="432" t="s">
        <v>389</v>
      </c>
      <c r="DN4" s="453"/>
      <c r="DO4" s="432" t="s">
        <v>390</v>
      </c>
      <c r="DP4" s="453"/>
      <c r="DQ4" s="432" t="s">
        <v>464</v>
      </c>
      <c r="DR4" s="453"/>
      <c r="DS4" s="432" t="s">
        <v>465</v>
      </c>
      <c r="DT4" s="453"/>
      <c r="DU4" s="432" t="s">
        <v>466</v>
      </c>
      <c r="DV4" s="453"/>
      <c r="DW4" s="432" t="s">
        <v>467</v>
      </c>
      <c r="DX4" s="433"/>
      <c r="DY4" s="437" t="s">
        <v>475</v>
      </c>
      <c r="DZ4" s="437"/>
      <c r="EA4" s="437" t="s">
        <v>476</v>
      </c>
      <c r="EB4" s="437"/>
      <c r="EC4" s="437" t="s">
        <v>477</v>
      </c>
      <c r="ED4" s="437"/>
      <c r="EE4" s="432" t="s">
        <v>478</v>
      </c>
      <c r="EF4" s="433"/>
      <c r="EG4" s="437" t="s">
        <v>539</v>
      </c>
      <c r="EH4" s="437"/>
      <c r="EI4" s="437" t="s">
        <v>540</v>
      </c>
      <c r="EJ4" s="437"/>
      <c r="EK4" s="437" t="s">
        <v>541</v>
      </c>
      <c r="EL4" s="437"/>
      <c r="EM4" s="432" t="s">
        <v>542</v>
      </c>
      <c r="EN4" s="453"/>
      <c r="EO4" s="226"/>
    </row>
    <row r="5" spans="1:146" x14ac:dyDescent="0.2">
      <c r="A5" s="427"/>
      <c r="B5" s="435"/>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4" t="s">
        <v>54</v>
      </c>
      <c r="EH5" s="255" t="s">
        <v>55</v>
      </c>
      <c r="EI5" s="394" t="s">
        <v>54</v>
      </c>
      <c r="EJ5" s="255" t="s">
        <v>55</v>
      </c>
      <c r="EK5" s="394" t="s">
        <v>54</v>
      </c>
      <c r="EL5" s="255" t="s">
        <v>55</v>
      </c>
      <c r="EM5" s="394" t="s">
        <v>54</v>
      </c>
      <c r="EN5" s="255" t="s">
        <v>55</v>
      </c>
      <c r="EO5" s="226"/>
      <c r="EP5" s="73"/>
    </row>
    <row r="6" spans="1:146" ht="14.25" customHeight="1" x14ac:dyDescent="0.2">
      <c r="A6" s="428"/>
      <c r="B6" s="436"/>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227"/>
    </row>
    <row r="7" spans="1:146"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c r="EL7" s="261"/>
      <c r="EM7" s="260"/>
      <c r="EN7" s="262"/>
      <c r="EO7" s="84"/>
    </row>
    <row r="8" spans="1:146"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c r="EL8" s="261"/>
      <c r="EM8" s="260"/>
      <c r="EN8" s="262"/>
      <c r="EO8" s="84"/>
    </row>
    <row r="9" spans="1:146"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c r="EL9" s="261"/>
      <c r="EM9" s="260"/>
      <c r="EN9" s="262"/>
      <c r="EO9" s="84"/>
    </row>
    <row r="10" spans="1:146"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c r="EL10" s="261"/>
      <c r="EM10" s="260"/>
      <c r="EN10" s="262"/>
      <c r="EO10" s="84"/>
    </row>
    <row r="11" spans="1:146"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c r="EL11" s="261"/>
      <c r="EM11" s="260"/>
      <c r="EN11" s="262"/>
      <c r="EO11" s="84"/>
    </row>
    <row r="12" spans="1:146"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c r="EL12" s="261"/>
      <c r="EM12" s="260"/>
      <c r="EN12" s="262"/>
      <c r="EO12" s="84"/>
    </row>
    <row r="13" spans="1:146"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c r="EL13" s="261"/>
      <c r="EM13" s="260"/>
      <c r="EN13" s="262"/>
      <c r="EO13" s="84"/>
    </row>
    <row r="14" spans="1:146"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c r="EL14" s="261"/>
      <c r="EM14" s="260"/>
      <c r="EN14" s="262"/>
      <c r="EO14" s="84"/>
    </row>
    <row r="15" spans="1:146"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c r="EL15" s="261"/>
      <c r="EM15" s="260"/>
      <c r="EN15" s="262"/>
      <c r="EO15" s="84"/>
    </row>
    <row r="16" spans="1:146"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c r="EL16" s="261"/>
      <c r="EM16" s="260"/>
      <c r="EN16" s="262"/>
      <c r="EO16" s="84"/>
    </row>
    <row r="17" spans="1:145"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c r="EL17" s="261"/>
      <c r="EM17" s="260"/>
      <c r="EN17" s="262"/>
      <c r="EO17" s="84"/>
    </row>
    <row r="18" spans="1:145"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c r="EL18" s="261"/>
      <c r="EM18" s="260"/>
      <c r="EN18" s="262"/>
      <c r="EO18" s="84"/>
    </row>
    <row r="19" spans="1:145"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c r="EL19" s="261"/>
      <c r="EM19" s="260"/>
      <c r="EN19" s="262"/>
      <c r="EO19" s="84"/>
    </row>
    <row r="20" spans="1:145"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c r="EL20" s="261"/>
      <c r="EM20" s="260"/>
      <c r="EN20" s="262"/>
      <c r="EO20" s="84"/>
    </row>
    <row r="21" spans="1:145"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c r="EL21" s="261"/>
      <c r="EM21" s="260"/>
      <c r="EN21" s="262"/>
      <c r="EO21" s="84"/>
    </row>
    <row r="22" spans="1:145"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c r="EL22" s="261"/>
      <c r="EM22" s="260"/>
      <c r="EN22" s="262"/>
      <c r="EO22" s="84"/>
    </row>
    <row r="23" spans="1:145"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c r="EL23" s="261"/>
      <c r="EM23" s="260"/>
      <c r="EN23" s="262"/>
      <c r="EO23" s="84"/>
    </row>
    <row r="24" spans="1:145"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c r="EL24" s="261"/>
      <c r="EM24" s="260"/>
      <c r="EN24" s="262"/>
      <c r="EO24" s="84"/>
    </row>
    <row r="25" spans="1:145"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c r="EL25" s="261"/>
      <c r="EM25" s="260"/>
      <c r="EN25" s="262"/>
      <c r="EO25" s="84"/>
    </row>
    <row r="26" spans="1:145"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c r="EL26" s="261"/>
      <c r="EM26" s="260"/>
      <c r="EN26" s="262"/>
      <c r="EO26" s="84"/>
    </row>
    <row r="27" spans="1:145"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c r="EL27" s="261"/>
      <c r="EM27" s="260"/>
      <c r="EN27" s="262"/>
      <c r="EO27" s="84"/>
    </row>
    <row r="28" spans="1:145"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c r="EL28" s="261"/>
      <c r="EM28" s="260"/>
      <c r="EN28" s="262"/>
      <c r="EO28" s="84"/>
    </row>
    <row r="29" spans="1:145"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c r="EL29" s="261"/>
      <c r="EM29" s="260"/>
      <c r="EN29" s="262"/>
      <c r="EO29" s="84"/>
    </row>
    <row r="30" spans="1:145" s="148" customFormat="1" x14ac:dyDescent="0.2">
      <c r="A30" s="258">
        <v>24</v>
      </c>
      <c r="B30" s="259" t="s">
        <v>450</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c r="EL30" s="261"/>
      <c r="EM30" s="260"/>
      <c r="EN30" s="262"/>
      <c r="EO30" s="84"/>
    </row>
    <row r="31" spans="1:145"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c r="EL31" s="261"/>
      <c r="EM31" s="260"/>
      <c r="EN31" s="262"/>
      <c r="EO31" s="84"/>
    </row>
    <row r="32" spans="1:145"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c r="EL32" s="261"/>
      <c r="EM32" s="260"/>
      <c r="EN32" s="262"/>
      <c r="EO32" s="84"/>
    </row>
    <row r="33" spans="1:145"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c r="EL33" s="261"/>
      <c r="EM33" s="260"/>
      <c r="EN33" s="262"/>
      <c r="EO33" s="84"/>
    </row>
    <row r="34" spans="1:145"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c r="EL34" s="261"/>
      <c r="EM34" s="260"/>
      <c r="EN34" s="262"/>
      <c r="EO34" s="84"/>
    </row>
    <row r="35" spans="1:145"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c r="EL35" s="261"/>
      <c r="EM35" s="260"/>
      <c r="EN35" s="262"/>
      <c r="EO35" s="84"/>
    </row>
    <row r="36" spans="1:145"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c r="EL36" s="261"/>
      <c r="EM36" s="260"/>
      <c r="EN36" s="262"/>
      <c r="EO36" s="84"/>
    </row>
    <row r="37" spans="1:145"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c r="EL37" s="261"/>
      <c r="EM37" s="260"/>
      <c r="EN37" s="262"/>
      <c r="EO37" s="84"/>
    </row>
    <row r="38" spans="1:145"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c r="EL38" s="261"/>
      <c r="EM38" s="260"/>
      <c r="EN38" s="262"/>
      <c r="EO38" s="84"/>
    </row>
    <row r="39" spans="1:145"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c r="EL39" s="261"/>
      <c r="EM39" s="260"/>
      <c r="EN39" s="262"/>
      <c r="EO39" s="84"/>
    </row>
    <row r="40" spans="1:145"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c r="EL40" s="261"/>
      <c r="EM40" s="260"/>
      <c r="EN40" s="262"/>
      <c r="EO40" s="84"/>
    </row>
    <row r="41" spans="1:145"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c r="EL41" s="261"/>
      <c r="EM41" s="260"/>
      <c r="EN41" s="262"/>
      <c r="EO41" s="84"/>
    </row>
    <row r="42" spans="1:145"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c r="EL42" s="261"/>
      <c r="EM42" s="260"/>
      <c r="EN42" s="262"/>
      <c r="EO42" s="84"/>
    </row>
    <row r="43" spans="1:145"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c r="EL43" s="261"/>
      <c r="EM43" s="260"/>
      <c r="EN43" s="262"/>
      <c r="EO43" s="84"/>
    </row>
    <row r="44" spans="1:145"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c r="EL44" s="261"/>
      <c r="EM44" s="260"/>
      <c r="EN44" s="262"/>
      <c r="EO44" s="84"/>
    </row>
    <row r="45" spans="1:145"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c r="EL45" s="261"/>
      <c r="EM45" s="260"/>
      <c r="EN45" s="262"/>
      <c r="EO45" s="84"/>
    </row>
    <row r="46" spans="1:145"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c r="EL46" s="261"/>
      <c r="EM46" s="260"/>
      <c r="EN46" s="262"/>
      <c r="EO46" s="84"/>
    </row>
    <row r="47" spans="1:145"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c r="EL47" s="261"/>
      <c r="EM47" s="260"/>
      <c r="EN47" s="262"/>
      <c r="EO47" s="84"/>
    </row>
    <row r="48" spans="1:145"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c r="EL48" s="261"/>
      <c r="EM48" s="260"/>
      <c r="EN48" s="262"/>
      <c r="EO48" s="84"/>
    </row>
    <row r="49" spans="1:145"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c r="EL49" s="261"/>
      <c r="EM49" s="260"/>
      <c r="EN49" s="262"/>
      <c r="EO49" s="84"/>
    </row>
    <row r="50" spans="1:145"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c r="EL50" s="261"/>
      <c r="EM50" s="260"/>
      <c r="EN50" s="262"/>
      <c r="EO50" s="84"/>
    </row>
    <row r="51" spans="1:145"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c r="EL51" s="261"/>
      <c r="EM51" s="260"/>
      <c r="EN51" s="262"/>
      <c r="EO51" s="84"/>
    </row>
    <row r="52" spans="1:145"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c r="EL52" s="261"/>
      <c r="EM52" s="260"/>
      <c r="EN52" s="262"/>
      <c r="EO52" s="84"/>
    </row>
    <row r="53" spans="1:145"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c r="EL53" s="261"/>
      <c r="EM53" s="260"/>
      <c r="EN53" s="262"/>
      <c r="EO53" s="84"/>
    </row>
    <row r="54" spans="1:145"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c r="EL54" s="261"/>
      <c r="EM54" s="260"/>
      <c r="EN54" s="262"/>
      <c r="EO54" s="84"/>
    </row>
    <row r="55" spans="1:145"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c r="EL55" s="261"/>
      <c r="EM55" s="260"/>
      <c r="EN55" s="262"/>
      <c r="EO55" s="84"/>
    </row>
    <row r="56" spans="1:145"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c r="EL56" s="261"/>
      <c r="EM56" s="260"/>
      <c r="EN56" s="262"/>
      <c r="EO56" s="84"/>
    </row>
    <row r="57" spans="1:145"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c r="EL57" s="261"/>
      <c r="EM57" s="260"/>
      <c r="EN57" s="262"/>
      <c r="EO57" s="84"/>
    </row>
    <row r="58" spans="1:145"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c r="EL58" s="261"/>
      <c r="EM58" s="260"/>
      <c r="EN58" s="262"/>
      <c r="EO58" s="84"/>
    </row>
    <row r="59" spans="1:145"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c r="EL59" s="261"/>
      <c r="EM59" s="260"/>
      <c r="EN59" s="262"/>
      <c r="EO59" s="84"/>
    </row>
    <row r="60" spans="1:145"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c r="EL60" s="261"/>
      <c r="EM60" s="260"/>
      <c r="EN60" s="262"/>
      <c r="EO60" s="84"/>
    </row>
    <row r="61" spans="1:145"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c r="EL61" s="261"/>
      <c r="EM61" s="260"/>
      <c r="EN61" s="262"/>
      <c r="EO61" s="84"/>
    </row>
    <row r="62" spans="1:145"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c r="EL62" s="261"/>
      <c r="EM62" s="260"/>
      <c r="EN62" s="262"/>
      <c r="EO62" s="84"/>
    </row>
    <row r="63" spans="1:145"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c r="EL63" s="261"/>
      <c r="EM63" s="260"/>
      <c r="EN63" s="262"/>
      <c r="EO63" s="84"/>
    </row>
    <row r="64" spans="1:145" s="148" customFormat="1" x14ac:dyDescent="0.2">
      <c r="A64" s="258">
        <v>58</v>
      </c>
      <c r="B64" s="259" t="s">
        <v>426</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c r="EL64" s="261"/>
      <c r="EM64" s="260"/>
      <c r="EN64" s="262"/>
      <c r="EO64" s="84"/>
    </row>
    <row r="65" spans="1:145" s="148" customFormat="1" x14ac:dyDescent="0.2">
      <c r="A65" s="258">
        <v>59</v>
      </c>
      <c r="B65" s="259" t="s">
        <v>427</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c r="EL65" s="261"/>
      <c r="EM65" s="260"/>
      <c r="EN65" s="262"/>
      <c r="EO65" s="84"/>
    </row>
    <row r="66" spans="1:145"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c r="EL66" s="261"/>
      <c r="EM66" s="260"/>
      <c r="EN66" s="262"/>
      <c r="EO66" s="84"/>
    </row>
    <row r="67" spans="1:145"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c r="EL67" s="261"/>
      <c r="EM67" s="260"/>
      <c r="EN67" s="262"/>
      <c r="EO67" s="84"/>
    </row>
    <row r="68" spans="1:145"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c r="EL68" s="261"/>
      <c r="EM68" s="260"/>
      <c r="EN68" s="262"/>
      <c r="EO68" s="84"/>
    </row>
    <row r="69" spans="1:145"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c r="EL69" s="261"/>
      <c r="EM69" s="260"/>
      <c r="EN69" s="262"/>
      <c r="EO69" s="84"/>
    </row>
    <row r="70" spans="1:145"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c r="EL70" s="261"/>
      <c r="EM70" s="260"/>
      <c r="EN70" s="262"/>
      <c r="EO70" s="84"/>
    </row>
    <row r="71" spans="1:145"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c r="EL71" s="261"/>
      <c r="EM71" s="260"/>
      <c r="EN71" s="262"/>
      <c r="EO71" s="84"/>
    </row>
    <row r="72" spans="1:145"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c r="EL72" s="261"/>
      <c r="EM72" s="260"/>
      <c r="EN72" s="262"/>
      <c r="EO72" s="84"/>
    </row>
    <row r="73" spans="1:145"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c r="EL73" s="261"/>
      <c r="EM73" s="260"/>
      <c r="EN73" s="262"/>
      <c r="EO73" s="84"/>
    </row>
    <row r="74" spans="1:145"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c r="EL74" s="261"/>
      <c r="EM74" s="260"/>
      <c r="EN74" s="262"/>
      <c r="EO74" s="84"/>
    </row>
    <row r="75" spans="1:145"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c r="EL75" s="261"/>
      <c r="EM75" s="260"/>
      <c r="EN75" s="262"/>
      <c r="EO75" s="84"/>
    </row>
    <row r="76" spans="1:145"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c r="EL76" s="261"/>
      <c r="EM76" s="260"/>
      <c r="EN76" s="262"/>
      <c r="EO76" s="84"/>
    </row>
    <row r="77" spans="1:145"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c r="EL77" s="261"/>
      <c r="EM77" s="260"/>
      <c r="EN77" s="262"/>
      <c r="EO77" s="84"/>
    </row>
    <row r="78" spans="1:145"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c r="EL78" s="261"/>
      <c r="EM78" s="260"/>
      <c r="EN78" s="262"/>
      <c r="EO78" s="84"/>
    </row>
    <row r="79" spans="1:145"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c r="EL79" s="261"/>
      <c r="EM79" s="260"/>
      <c r="EN79" s="262"/>
      <c r="EO79" s="84"/>
    </row>
    <row r="80" spans="1:145"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c r="EL80" s="261"/>
      <c r="EM80" s="260"/>
      <c r="EN80" s="262"/>
      <c r="EO80" s="84"/>
    </row>
    <row r="81" spans="1:145"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c r="EL81" s="261"/>
      <c r="EM81" s="260"/>
      <c r="EN81" s="262"/>
      <c r="EO81" s="84"/>
    </row>
    <row r="82" spans="1:145"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c r="EL82" s="261"/>
      <c r="EM82" s="260"/>
      <c r="EN82" s="262"/>
      <c r="EO82" s="84"/>
    </row>
    <row r="83" spans="1:145"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c r="EL83" s="261"/>
      <c r="EM83" s="260"/>
      <c r="EN83" s="262"/>
      <c r="EO83" s="84"/>
    </row>
    <row r="84" spans="1:145"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c r="EL84" s="261"/>
      <c r="EM84" s="260"/>
      <c r="EN84" s="262"/>
      <c r="EO84" s="84"/>
    </row>
    <row r="85" spans="1:145"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c r="EL85" s="261"/>
      <c r="EM85" s="260"/>
      <c r="EN85" s="262"/>
      <c r="EO85" s="84"/>
    </row>
    <row r="86" spans="1:145"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c r="EL86" s="261"/>
      <c r="EM86" s="260"/>
      <c r="EN86" s="262"/>
      <c r="EO86" s="84"/>
    </row>
    <row r="87" spans="1:145"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c r="EL87" s="261"/>
      <c r="EM87" s="260"/>
      <c r="EN87" s="262"/>
      <c r="EO87" s="84"/>
    </row>
    <row r="88" spans="1:145"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c r="EL88" s="261"/>
      <c r="EM88" s="260"/>
      <c r="EN88" s="262"/>
      <c r="EO88" s="84"/>
    </row>
    <row r="89" spans="1:145"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c r="EL89" s="261"/>
      <c r="EM89" s="260"/>
      <c r="EN89" s="262"/>
      <c r="EO89" s="84"/>
    </row>
    <row r="90" spans="1:145"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c r="EL90" s="261"/>
      <c r="EM90" s="260"/>
      <c r="EN90" s="262"/>
      <c r="EO90" s="84"/>
    </row>
    <row r="91" spans="1:145"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c r="EL91" s="261"/>
      <c r="EM91" s="260"/>
      <c r="EN91" s="262"/>
      <c r="EO91" s="84"/>
    </row>
    <row r="92" spans="1:145" s="148" customFormat="1" x14ac:dyDescent="0.2">
      <c r="A92" s="258">
        <v>86</v>
      </c>
      <c r="B92" s="259" t="s">
        <v>145</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c r="EL92" s="261"/>
      <c r="EM92" s="260"/>
      <c r="EN92" s="262"/>
      <c r="EO92" s="84"/>
    </row>
    <row r="93" spans="1:145" s="148" customFormat="1" x14ac:dyDescent="0.2">
      <c r="A93" s="258">
        <v>87</v>
      </c>
      <c r="B93" s="259" t="s">
        <v>474</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c r="EL93" s="261"/>
      <c r="EM93" s="260"/>
      <c r="EN93" s="262"/>
      <c r="EO93" s="84"/>
    </row>
    <row r="94" spans="1:145"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2"/>
      <c r="EO94" s="84"/>
    </row>
    <row r="95" spans="1:145"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c r="EL95" s="266"/>
      <c r="EM95" s="265"/>
      <c r="EN95" s="266"/>
      <c r="EO95" s="230"/>
    </row>
    <row r="96" spans="1:145"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38"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row>
  </sheetData>
  <mergeCells count="7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DS4:DT4"/>
    <mergeCell ref="EG4:EH4"/>
    <mergeCell ref="EI4:EJ4"/>
    <mergeCell ref="EK4:EL4"/>
    <mergeCell ref="EM4:EN4"/>
    <mergeCell ref="EC4:ED4"/>
    <mergeCell ref="EE4:EF4"/>
  </mergeCells>
  <phoneticPr fontId="2" type="noConversion"/>
  <conditionalFormatting sqref="CB96:DB97">
    <cfRule type="cellIs" dxfId="24" priority="5" operator="greaterThan">
      <formula>0.2</formula>
    </cfRule>
  </conditionalFormatting>
  <conditionalFormatting sqref="DI96:DJ97">
    <cfRule type="cellIs" dxfId="23" priority="4" operator="greaterThan">
      <formula>0.2</formula>
    </cfRule>
  </conditionalFormatting>
  <conditionalFormatting sqref="DQ96:DR97">
    <cfRule type="cellIs" dxfId="22" priority="3" operator="greaterThan">
      <formula>0.2</formula>
    </cfRule>
  </conditionalFormatting>
  <conditionalFormatting sqref="DY96:DZ97">
    <cfRule type="cellIs" dxfId="21" priority="2" operator="greaterThan">
      <formula>0.2</formula>
    </cfRule>
  </conditionalFormatting>
  <conditionalFormatting sqref="EG96:EH97">
    <cfRule type="cellIs" dxfId="20"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463</v>
      </c>
      <c r="G1" s="120" t="s">
        <v>278</v>
      </c>
      <c r="H1" s="120" t="s">
        <v>283</v>
      </c>
      <c r="I1" s="242"/>
      <c r="J1" s="123" t="s">
        <v>463</v>
      </c>
      <c r="K1" s="243" t="s">
        <v>282</v>
      </c>
      <c r="L1" s="123"/>
      <c r="M1" s="123" t="s">
        <v>461</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469</v>
      </c>
      <c r="D90" s="120" t="s">
        <v>198</v>
      </c>
      <c r="E90" s="163" t="s">
        <v>462</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9" priority="5" operator="lessThan">
      <formula>1</formula>
    </cfRule>
    <cfRule type="cellIs" dxfId="18" priority="6" operator="lessThan">
      <formula>0</formula>
    </cfRule>
  </conditionalFormatting>
  <conditionalFormatting sqref="F91:F175">
    <cfRule type="cellIs" dxfId="17" priority="4" operator="lessThan">
      <formula>0</formula>
    </cfRule>
  </conditionalFormatting>
  <conditionalFormatting sqref="G91:G175">
    <cfRule type="cellIs" dxfId="16" priority="3" operator="lessThan">
      <formula>0</formula>
    </cfRule>
  </conditionalFormatting>
  <conditionalFormatting sqref="F171:F175">
    <cfRule type="cellIs" dxfId="15" priority="2" operator="lessThan">
      <formula>0</formula>
    </cfRule>
  </conditionalFormatting>
  <conditionalFormatting sqref="G171:G175">
    <cfRule type="cellIs" dxfId="14" priority="1" operator="lessThan">
      <formula>0</formula>
    </cfRule>
  </conditionalFormatting>
  <pageMargins left="0.25" right="0.25" top="0.75" bottom="0.75" header="0.3" footer="0.3"/>
  <pageSetup scale="86"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M106"/>
  <sheetViews>
    <sheetView showGridLines="0" zoomScaleNormal="100" workbookViewId="0">
      <selection activeCell="E8" sqref="E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54" t="s">
        <v>506</v>
      </c>
      <c r="B2" s="454"/>
      <c r="C2" s="454"/>
      <c r="D2" s="454"/>
      <c r="E2" s="454"/>
      <c r="F2" s="454"/>
      <c r="G2" s="454"/>
      <c r="H2" s="454"/>
    </row>
    <row r="3" spans="1:9" s="67" customFormat="1" x14ac:dyDescent="0.2">
      <c r="A3" s="74"/>
      <c r="B3" s="288"/>
      <c r="C3" s="281"/>
      <c r="D3" s="281"/>
      <c r="E3" s="281"/>
    </row>
    <row r="4" spans="1:9" s="67" customFormat="1" ht="22.5" customHeight="1" x14ac:dyDescent="0.2">
      <c r="A4" s="455" t="s">
        <v>233</v>
      </c>
      <c r="B4" s="458" t="s">
        <v>0</v>
      </c>
      <c r="C4" s="461" t="s">
        <v>553</v>
      </c>
      <c r="D4" s="461"/>
      <c r="E4" s="462"/>
      <c r="F4" s="461" t="s">
        <v>543</v>
      </c>
      <c r="G4" s="461"/>
      <c r="H4" s="461"/>
    </row>
    <row r="5" spans="1:9" s="67" customFormat="1" x14ac:dyDescent="0.2">
      <c r="A5" s="456"/>
      <c r="B5" s="459"/>
      <c r="C5" s="463"/>
      <c r="D5" s="463"/>
      <c r="E5" s="464"/>
      <c r="F5" s="465" t="s">
        <v>286</v>
      </c>
      <c r="G5" s="465"/>
      <c r="H5" s="465"/>
    </row>
    <row r="6" spans="1:9" s="67" customFormat="1" ht="13.15" customHeight="1" x14ac:dyDescent="0.2">
      <c r="A6" s="456"/>
      <c r="B6" s="459"/>
      <c r="C6" s="466" t="s">
        <v>54</v>
      </c>
      <c r="D6" s="466" t="s">
        <v>55</v>
      </c>
      <c r="E6" s="468" t="s">
        <v>70</v>
      </c>
      <c r="F6" s="466" t="s">
        <v>54</v>
      </c>
      <c r="G6" s="466" t="s">
        <v>55</v>
      </c>
      <c r="H6" s="470" t="s">
        <v>70</v>
      </c>
    </row>
    <row r="7" spans="1:9" s="67" customFormat="1" ht="33" customHeight="1" x14ac:dyDescent="0.2">
      <c r="A7" s="457"/>
      <c r="B7" s="460"/>
      <c r="C7" s="467"/>
      <c r="D7" s="467"/>
      <c r="E7" s="469"/>
      <c r="F7" s="467"/>
      <c r="G7" s="467"/>
      <c r="H7" s="471"/>
    </row>
    <row r="8" spans="1:9" ht="13.15" customHeight="1" x14ac:dyDescent="0.2">
      <c r="A8" s="289">
        <v>1</v>
      </c>
      <c r="B8" s="290" t="s">
        <v>1</v>
      </c>
      <c r="C8" s="291">
        <v>19.956490083196719</v>
      </c>
      <c r="D8" s="291">
        <v>4.8505807143764077</v>
      </c>
      <c r="E8" s="292">
        <v>4.1142476042195559</v>
      </c>
      <c r="F8" s="293">
        <v>39.481244668952634</v>
      </c>
      <c r="G8" s="293">
        <v>9.1590377018519238</v>
      </c>
      <c r="H8" s="294">
        <v>4.3106323998393057</v>
      </c>
      <c r="I8" s="107"/>
    </row>
    <row r="9" spans="1:9" ht="13.15" customHeight="1" x14ac:dyDescent="0.2">
      <c r="A9" s="289">
        <v>2</v>
      </c>
      <c r="B9" s="290" t="s">
        <v>2</v>
      </c>
      <c r="C9" s="291">
        <v>79.159193195197901</v>
      </c>
      <c r="D9" s="291">
        <v>15.730949819768261</v>
      </c>
      <c r="E9" s="292">
        <v>5.0320669827401447</v>
      </c>
      <c r="F9" s="293">
        <v>174.41156728325097</v>
      </c>
      <c r="G9" s="293">
        <v>38.6531909857163</v>
      </c>
      <c r="H9" s="294">
        <v>4.512216529489173</v>
      </c>
      <c r="I9" s="107"/>
    </row>
    <row r="10" spans="1:9" ht="12" customHeight="1" x14ac:dyDescent="0.2">
      <c r="A10" s="289">
        <v>3</v>
      </c>
      <c r="B10" s="290" t="s">
        <v>3</v>
      </c>
      <c r="C10" s="291">
        <v>9655.8545985853289</v>
      </c>
      <c r="D10" s="291">
        <v>182.00308749478609</v>
      </c>
      <c r="E10" s="292">
        <v>53.053246137167555</v>
      </c>
      <c r="F10" s="293">
        <v>20483.839523823797</v>
      </c>
      <c r="G10" s="293">
        <v>283.59370632678423</v>
      </c>
      <c r="H10" s="294">
        <v>72.229527901512483</v>
      </c>
      <c r="I10" s="107"/>
    </row>
    <row r="11" spans="1:9" ht="12" customHeight="1" x14ac:dyDescent="0.2">
      <c r="A11" s="289">
        <v>4</v>
      </c>
      <c r="B11" s="290" t="s">
        <v>4</v>
      </c>
      <c r="C11" s="291">
        <v>94.395422418065465</v>
      </c>
      <c r="D11" s="291">
        <v>29.474411046769585</v>
      </c>
      <c r="E11" s="292">
        <v>3.2026228537113131</v>
      </c>
      <c r="F11" s="293">
        <v>168.73769755201462</v>
      </c>
      <c r="G11" s="293">
        <v>52.158009093412197</v>
      </c>
      <c r="H11" s="294">
        <v>3.235125352461488</v>
      </c>
      <c r="I11" s="107"/>
    </row>
    <row r="12" spans="1:9" ht="12" customHeight="1" x14ac:dyDescent="0.2">
      <c r="A12" s="289">
        <v>5</v>
      </c>
      <c r="B12" s="290" t="s">
        <v>5</v>
      </c>
      <c r="C12" s="291">
        <v>316.24302996869403</v>
      </c>
      <c r="D12" s="291">
        <v>18.403673886898723</v>
      </c>
      <c r="E12" s="292">
        <v>17.183690164919859</v>
      </c>
      <c r="F12" s="293">
        <v>606.48527289002004</v>
      </c>
      <c r="G12" s="293">
        <v>38.519317437695001</v>
      </c>
      <c r="H12" s="294">
        <v>15.744964169497811</v>
      </c>
      <c r="I12" s="107"/>
    </row>
    <row r="13" spans="1:9" ht="12" customHeight="1" x14ac:dyDescent="0.2">
      <c r="A13" s="289">
        <v>6</v>
      </c>
      <c r="B13" s="290" t="s">
        <v>6</v>
      </c>
      <c r="C13" s="291">
        <v>4.2335854002777671</v>
      </c>
      <c r="D13" s="291">
        <v>4.565252437060149</v>
      </c>
      <c r="E13" s="292">
        <v>0.92734968299015619</v>
      </c>
      <c r="F13" s="293">
        <v>9.685051532142289</v>
      </c>
      <c r="G13" s="293">
        <v>11.356065437187119</v>
      </c>
      <c r="H13" s="294">
        <v>0.85285274074127404</v>
      </c>
      <c r="I13" s="107"/>
    </row>
    <row r="14" spans="1:9" ht="12" customHeight="1" x14ac:dyDescent="0.2">
      <c r="A14" s="289">
        <v>7</v>
      </c>
      <c r="B14" s="290" t="s">
        <v>7</v>
      </c>
      <c r="C14" s="291">
        <v>591.22632277151502</v>
      </c>
      <c r="D14" s="291">
        <v>91.333581568934591</v>
      </c>
      <c r="E14" s="292">
        <v>6.4732633125230423</v>
      </c>
      <c r="F14" s="293">
        <v>1070.7749156005432</v>
      </c>
      <c r="G14" s="293">
        <v>204.1238495920519</v>
      </c>
      <c r="H14" s="294">
        <v>5.2457119427275227</v>
      </c>
      <c r="I14" s="107"/>
    </row>
    <row r="15" spans="1:9" ht="12" customHeight="1" x14ac:dyDescent="0.2">
      <c r="A15" s="289">
        <v>8</v>
      </c>
      <c r="B15" s="290" t="s">
        <v>8</v>
      </c>
      <c r="C15" s="291">
        <v>169.38773333586141</v>
      </c>
      <c r="D15" s="291">
        <v>129.84582086781995</v>
      </c>
      <c r="E15" s="292">
        <v>1.3045297276705903</v>
      </c>
      <c r="F15" s="293">
        <v>334.95368834197626</v>
      </c>
      <c r="G15" s="293">
        <v>281.08356376837583</v>
      </c>
      <c r="H15" s="294">
        <v>1.191651635020508</v>
      </c>
      <c r="I15" s="107"/>
    </row>
    <row r="16" spans="1:9" ht="12" customHeight="1" x14ac:dyDescent="0.2">
      <c r="A16" s="289">
        <v>9</v>
      </c>
      <c r="B16" s="290" t="s">
        <v>9</v>
      </c>
      <c r="C16" s="291">
        <v>248.4300600372645</v>
      </c>
      <c r="D16" s="291">
        <v>23.31477865532014</v>
      </c>
      <c r="E16" s="292">
        <v>10.655475812573322</v>
      </c>
      <c r="F16" s="293">
        <v>569.63256190362665</v>
      </c>
      <c r="G16" s="293">
        <v>90.344767289365549</v>
      </c>
      <c r="H16" s="294">
        <v>6.3050974505158521</v>
      </c>
      <c r="I16" s="107"/>
    </row>
    <row r="17" spans="1:9" ht="12" customHeight="1" x14ac:dyDescent="0.2">
      <c r="A17" s="289">
        <v>10</v>
      </c>
      <c r="B17" s="290" t="s">
        <v>10</v>
      </c>
      <c r="C17" s="291">
        <v>8.5755144027242931</v>
      </c>
      <c r="D17" s="291">
        <v>5.0687586157582274</v>
      </c>
      <c r="E17" s="292">
        <v>1.6918372037018961</v>
      </c>
      <c r="F17" s="293">
        <v>16.894749064677516</v>
      </c>
      <c r="G17" s="293">
        <v>11.857274619005853</v>
      </c>
      <c r="H17" s="294">
        <v>1.4248425213663491</v>
      </c>
      <c r="I17" s="107"/>
    </row>
    <row r="18" spans="1:9" ht="12" customHeight="1" x14ac:dyDescent="0.2">
      <c r="A18" s="289">
        <v>11</v>
      </c>
      <c r="B18" s="290" t="s">
        <v>11</v>
      </c>
      <c r="C18" s="291">
        <v>268.52659178139288</v>
      </c>
      <c r="D18" s="291">
        <v>27.933638349261784</v>
      </c>
      <c r="E18" s="292">
        <v>9.613018842154851</v>
      </c>
      <c r="F18" s="293">
        <v>487.63557863929992</v>
      </c>
      <c r="G18" s="293">
        <v>42.713643114244014</v>
      </c>
      <c r="H18" s="294">
        <v>11.416389309969318</v>
      </c>
      <c r="I18" s="107"/>
    </row>
    <row r="19" spans="1:9" ht="12" customHeight="1" x14ac:dyDescent="0.2">
      <c r="A19" s="289">
        <v>12</v>
      </c>
      <c r="B19" s="290" t="s">
        <v>12</v>
      </c>
      <c r="C19" s="291">
        <v>123.18230422163685</v>
      </c>
      <c r="D19" s="291">
        <v>89.56817550067727</v>
      </c>
      <c r="E19" s="292">
        <v>1.3752909840248495</v>
      </c>
      <c r="F19" s="293">
        <v>213.25208734626662</v>
      </c>
      <c r="G19" s="293">
        <v>169.42945513428609</v>
      </c>
      <c r="H19" s="294">
        <v>1.2586482508442682</v>
      </c>
      <c r="I19" s="107"/>
    </row>
    <row r="20" spans="1:9" ht="12" customHeight="1" x14ac:dyDescent="0.2">
      <c r="A20" s="289">
        <v>13</v>
      </c>
      <c r="B20" s="290" t="s">
        <v>13</v>
      </c>
      <c r="C20" s="291">
        <v>4.5734894417729466</v>
      </c>
      <c r="D20" s="291">
        <v>3.595645673089888</v>
      </c>
      <c r="E20" s="292">
        <v>1.2719522048574816</v>
      </c>
      <c r="F20" s="293">
        <v>10.797561539223347</v>
      </c>
      <c r="G20" s="293">
        <v>12.135304146678372</v>
      </c>
      <c r="H20" s="294">
        <v>0.88976439392982276</v>
      </c>
      <c r="I20" s="107"/>
    </row>
    <row r="21" spans="1:9" ht="12" customHeight="1" x14ac:dyDescent="0.2">
      <c r="A21" s="289">
        <v>14</v>
      </c>
      <c r="B21" s="290" t="s">
        <v>14</v>
      </c>
      <c r="C21" s="291">
        <v>18.259570628431835</v>
      </c>
      <c r="D21" s="291">
        <v>8.6894770433005633</v>
      </c>
      <c r="E21" s="292">
        <v>2.1013428699382604</v>
      </c>
      <c r="F21" s="293">
        <v>37.722691109961815</v>
      </c>
      <c r="G21" s="293">
        <v>15.581131250056181</v>
      </c>
      <c r="H21" s="294">
        <v>2.4210495698010246</v>
      </c>
      <c r="I21" s="107"/>
    </row>
    <row r="22" spans="1:9" ht="12" customHeight="1" x14ac:dyDescent="0.2">
      <c r="A22" s="289">
        <v>15</v>
      </c>
      <c r="B22" s="290" t="s">
        <v>15</v>
      </c>
      <c r="C22" s="291">
        <v>10.600073034181014</v>
      </c>
      <c r="D22" s="291">
        <v>3.4239393277951113</v>
      </c>
      <c r="E22" s="292">
        <v>3.0958705804541995</v>
      </c>
      <c r="F22" s="293">
        <v>19.975821523380635</v>
      </c>
      <c r="G22" s="293">
        <v>7.475600865685994</v>
      </c>
      <c r="H22" s="294">
        <v>2.6721359101811228</v>
      </c>
      <c r="I22" s="107"/>
    </row>
    <row r="23" spans="1:9" ht="12" customHeight="1" x14ac:dyDescent="0.2">
      <c r="A23" s="289">
        <v>16</v>
      </c>
      <c r="B23" s="290" t="s">
        <v>16</v>
      </c>
      <c r="C23" s="291">
        <v>11.94556984037135</v>
      </c>
      <c r="D23" s="291">
        <v>6.003501190800848</v>
      </c>
      <c r="E23" s="292">
        <v>1.9897672142841449</v>
      </c>
      <c r="F23" s="293">
        <v>24.317767175041677</v>
      </c>
      <c r="G23" s="293">
        <v>12.709539754993283</v>
      </c>
      <c r="H23" s="294">
        <v>1.9133475832976399</v>
      </c>
      <c r="I23" s="107"/>
    </row>
    <row r="24" spans="1:9" ht="12" customHeight="1" x14ac:dyDescent="0.2">
      <c r="A24" s="289">
        <v>17</v>
      </c>
      <c r="B24" s="290" t="s">
        <v>17</v>
      </c>
      <c r="C24" s="291">
        <v>14.059492508621847</v>
      </c>
      <c r="D24" s="291">
        <v>7.965428629935702</v>
      </c>
      <c r="E24" s="292">
        <v>1.7650641493143775</v>
      </c>
      <c r="F24" s="293">
        <v>24.00343137258789</v>
      </c>
      <c r="G24" s="293">
        <v>13.816141694401749</v>
      </c>
      <c r="H24" s="294">
        <v>1.7373469311127574</v>
      </c>
      <c r="I24" s="107"/>
    </row>
    <row r="25" spans="1:9" ht="12" customHeight="1" x14ac:dyDescent="0.2">
      <c r="A25" s="289">
        <v>18</v>
      </c>
      <c r="B25" s="296" t="s">
        <v>410</v>
      </c>
      <c r="C25" s="291">
        <v>693.46386609085619</v>
      </c>
      <c r="D25" s="291">
        <v>6.2201564454944522</v>
      </c>
      <c r="E25" s="292">
        <v>111.48656342770353</v>
      </c>
      <c r="F25" s="293">
        <v>1348.0844250388288</v>
      </c>
      <c r="G25" s="293">
        <v>15.207997180956621</v>
      </c>
      <c r="H25" s="294">
        <v>88.643126967888549</v>
      </c>
      <c r="I25" s="107"/>
    </row>
    <row r="26" spans="1:9" ht="12" customHeight="1" x14ac:dyDescent="0.2">
      <c r="A26" s="289">
        <v>19</v>
      </c>
      <c r="B26" s="290" t="s">
        <v>19</v>
      </c>
      <c r="C26" s="291">
        <v>4755.8320488225008</v>
      </c>
      <c r="D26" s="291">
        <v>4367.6160179266326</v>
      </c>
      <c r="E26" s="292">
        <v>1.0888851101613459</v>
      </c>
      <c r="F26" s="293">
        <v>12544.588235728992</v>
      </c>
      <c r="G26" s="293">
        <v>12367.075818052679</v>
      </c>
      <c r="H26" s="294">
        <v>1.0143536289651585</v>
      </c>
      <c r="I26" s="107"/>
    </row>
    <row r="27" spans="1:9" ht="12" customHeight="1" x14ac:dyDescent="0.2">
      <c r="A27" s="289">
        <v>20</v>
      </c>
      <c r="B27" s="290" t="s">
        <v>20</v>
      </c>
      <c r="C27" s="291">
        <v>1035.5230753754615</v>
      </c>
      <c r="D27" s="291">
        <v>51.623037111227788</v>
      </c>
      <c r="E27" s="292">
        <v>20.059321057463311</v>
      </c>
      <c r="F27" s="293">
        <v>1401.0648167121828</v>
      </c>
      <c r="G27" s="293">
        <v>50.740592032403384</v>
      </c>
      <c r="H27" s="294">
        <v>27.612307239486892</v>
      </c>
      <c r="I27" s="107"/>
    </row>
    <row r="28" spans="1:9" ht="12" customHeight="1" x14ac:dyDescent="0.2">
      <c r="A28" s="289">
        <v>21</v>
      </c>
      <c r="B28" s="290" t="s">
        <v>21</v>
      </c>
      <c r="C28" s="291">
        <v>952.96080779674594</v>
      </c>
      <c r="D28" s="291">
        <v>211.96499017890847</v>
      </c>
      <c r="E28" s="292">
        <v>4.4958405960927887</v>
      </c>
      <c r="F28" s="293">
        <v>1839.3114988013747</v>
      </c>
      <c r="G28" s="293">
        <v>493.01068882982571</v>
      </c>
      <c r="H28" s="294">
        <v>3.7307740794972024</v>
      </c>
      <c r="I28" s="107"/>
    </row>
    <row r="29" spans="1:9" ht="12" customHeight="1" x14ac:dyDescent="0.2">
      <c r="A29" s="289">
        <v>22</v>
      </c>
      <c r="B29" s="290" t="s">
        <v>22</v>
      </c>
      <c r="C29" s="291">
        <v>49.624144401894448</v>
      </c>
      <c r="D29" s="291">
        <v>20.847778053291343</v>
      </c>
      <c r="E29" s="292">
        <v>2.3803085525490828</v>
      </c>
      <c r="F29" s="293">
        <v>108.88934325137103</v>
      </c>
      <c r="G29" s="293">
        <v>44.854310357081374</v>
      </c>
      <c r="H29" s="294">
        <v>2.4276227275486386</v>
      </c>
      <c r="I29" s="107"/>
    </row>
    <row r="30" spans="1:9" ht="12" customHeight="1" x14ac:dyDescent="0.2">
      <c r="A30" s="289">
        <v>23</v>
      </c>
      <c r="B30" s="290" t="s">
        <v>23</v>
      </c>
      <c r="C30" s="291">
        <v>21352.479379906588</v>
      </c>
      <c r="D30" s="291">
        <v>9129.8291613749025</v>
      </c>
      <c r="E30" s="292">
        <v>2.3387600142882654</v>
      </c>
      <c r="F30" s="293">
        <v>39191.592964324758</v>
      </c>
      <c r="G30" s="293">
        <v>16694.661805071901</v>
      </c>
      <c r="H30" s="294">
        <v>2.3475523746409888</v>
      </c>
      <c r="I30" s="107"/>
    </row>
    <row r="31" spans="1:9" ht="12" customHeight="1" x14ac:dyDescent="0.2">
      <c r="A31" s="289">
        <v>24</v>
      </c>
      <c r="B31" s="297" t="s">
        <v>450</v>
      </c>
      <c r="C31" s="291">
        <v>116.05930897892436</v>
      </c>
      <c r="D31" s="291">
        <v>15.856431042901621</v>
      </c>
      <c r="E31" s="292">
        <v>7.3193840823897212</v>
      </c>
      <c r="F31" s="293">
        <v>265.32157141748496</v>
      </c>
      <c r="G31" s="293">
        <v>46.519198357651774</v>
      </c>
      <c r="H31" s="294">
        <v>5.7034854594359787</v>
      </c>
      <c r="I31" s="107"/>
    </row>
    <row r="32" spans="1:9" ht="12" customHeight="1" x14ac:dyDescent="0.2">
      <c r="A32" s="289">
        <v>25</v>
      </c>
      <c r="B32" s="297" t="s">
        <v>25</v>
      </c>
      <c r="C32" s="291">
        <v>32.210749334473746</v>
      </c>
      <c r="D32" s="291">
        <v>12.899764949364899</v>
      </c>
      <c r="E32" s="292">
        <v>2.4970028105868391</v>
      </c>
      <c r="F32" s="293">
        <v>59.203706186898316</v>
      </c>
      <c r="G32" s="293">
        <v>24.248738484052048</v>
      </c>
      <c r="H32" s="294">
        <v>2.4415169566794375</v>
      </c>
      <c r="I32" s="107"/>
    </row>
    <row r="33" spans="1:9" ht="12" customHeight="1" x14ac:dyDescent="0.2">
      <c r="A33" s="289">
        <v>26</v>
      </c>
      <c r="B33" s="297" t="s">
        <v>150</v>
      </c>
      <c r="C33" s="291">
        <v>427.30003819497983</v>
      </c>
      <c r="D33" s="291">
        <v>119.90683151667919</v>
      </c>
      <c r="E33" s="292">
        <v>3.563600445363631</v>
      </c>
      <c r="F33" s="293">
        <v>829.20394204440902</v>
      </c>
      <c r="G33" s="293">
        <v>262.13208787770378</v>
      </c>
      <c r="H33" s="294">
        <v>3.1633057545830456</v>
      </c>
      <c r="I33" s="107"/>
    </row>
    <row r="34" spans="1:9" ht="12" customHeight="1" x14ac:dyDescent="0.2">
      <c r="A34" s="289">
        <v>27</v>
      </c>
      <c r="B34" s="297" t="s">
        <v>27</v>
      </c>
      <c r="C34" s="291">
        <v>60.481632522080851</v>
      </c>
      <c r="D34" s="291">
        <v>2.5394216681147075</v>
      </c>
      <c r="E34" s="292">
        <v>23.81708925362641</v>
      </c>
      <c r="F34" s="293">
        <v>114.82231087907083</v>
      </c>
      <c r="G34" s="293">
        <v>5.3071059580824231</v>
      </c>
      <c r="H34" s="294">
        <v>21.635579124664531</v>
      </c>
      <c r="I34" s="107"/>
    </row>
    <row r="35" spans="1:9" ht="12" customHeight="1" x14ac:dyDescent="0.2">
      <c r="A35" s="289">
        <v>28</v>
      </c>
      <c r="B35" s="297" t="s">
        <v>28</v>
      </c>
      <c r="C35" s="291">
        <v>53.516152884863644</v>
      </c>
      <c r="D35" s="291">
        <v>24.908143238429048</v>
      </c>
      <c r="E35" s="292">
        <v>2.1485404340495875</v>
      </c>
      <c r="F35" s="293">
        <v>110.80369281933025</v>
      </c>
      <c r="G35" s="293">
        <v>55.500452497935505</v>
      </c>
      <c r="H35" s="294">
        <v>1.9964466564205383</v>
      </c>
      <c r="I35" s="107"/>
    </row>
    <row r="36" spans="1:9" ht="12" customHeight="1" x14ac:dyDescent="0.2">
      <c r="A36" s="289">
        <v>29</v>
      </c>
      <c r="B36" s="297" t="s">
        <v>29</v>
      </c>
      <c r="C36" s="291">
        <v>6544.2636632228405</v>
      </c>
      <c r="D36" s="291">
        <v>1301.1652687265876</v>
      </c>
      <c r="E36" s="292">
        <v>5.0295406898060842</v>
      </c>
      <c r="F36" s="293">
        <v>11410.453683453612</v>
      </c>
      <c r="G36" s="293">
        <v>2258.1769567116567</v>
      </c>
      <c r="H36" s="294">
        <v>5.0529493047654883</v>
      </c>
      <c r="I36" s="107"/>
    </row>
    <row r="37" spans="1:9" ht="12" customHeight="1" x14ac:dyDescent="0.2">
      <c r="A37" s="289">
        <v>30</v>
      </c>
      <c r="B37" s="297" t="s">
        <v>30</v>
      </c>
      <c r="C37" s="291">
        <v>253.08622292136849</v>
      </c>
      <c r="D37" s="291">
        <v>44.184528812629665</v>
      </c>
      <c r="E37" s="292">
        <v>5.7279375773048091</v>
      </c>
      <c r="F37" s="293">
        <v>479.00966876764841</v>
      </c>
      <c r="G37" s="293">
        <v>74.402683575290183</v>
      </c>
      <c r="H37" s="294">
        <v>6.4380697812186432</v>
      </c>
      <c r="I37" s="107"/>
    </row>
    <row r="38" spans="1:9" ht="12" customHeight="1" x14ac:dyDescent="0.2">
      <c r="A38" s="289">
        <v>31</v>
      </c>
      <c r="B38" s="297" t="s">
        <v>31</v>
      </c>
      <c r="C38" s="291">
        <v>103.84849666800073</v>
      </c>
      <c r="D38" s="291">
        <v>5.6780327185935597</v>
      </c>
      <c r="E38" s="292">
        <v>18.289520651745004</v>
      </c>
      <c r="F38" s="293">
        <v>178.10700222781961</v>
      </c>
      <c r="G38" s="293">
        <v>10.585679088433221</v>
      </c>
      <c r="H38" s="294">
        <v>16.825278826224185</v>
      </c>
      <c r="I38" s="107"/>
    </row>
    <row r="39" spans="1:9" ht="12" customHeight="1" x14ac:dyDescent="0.2">
      <c r="A39" s="289">
        <v>32</v>
      </c>
      <c r="B39" s="297" t="s">
        <v>32</v>
      </c>
      <c r="C39" s="291">
        <v>10.413202445736488</v>
      </c>
      <c r="D39" s="291">
        <v>1.9116994580189373</v>
      </c>
      <c r="E39" s="292">
        <v>5.4470918020385479</v>
      </c>
      <c r="F39" s="293">
        <v>18.53240732298152</v>
      </c>
      <c r="G39" s="293">
        <v>4.1087271933541336</v>
      </c>
      <c r="H39" s="294">
        <v>4.5104983735492805</v>
      </c>
      <c r="I39" s="107"/>
    </row>
    <row r="40" spans="1:9" ht="12" customHeight="1" x14ac:dyDescent="0.2">
      <c r="A40" s="289">
        <v>33</v>
      </c>
      <c r="B40" s="297" t="s">
        <v>33</v>
      </c>
      <c r="C40" s="291">
        <v>2.0491326594951751</v>
      </c>
      <c r="D40" s="291">
        <v>0.19972979412138153</v>
      </c>
      <c r="E40" s="292">
        <v>10.259524216251174</v>
      </c>
      <c r="F40" s="293">
        <v>3.9113947305458217</v>
      </c>
      <c r="G40" s="293">
        <v>0.82745200421715193</v>
      </c>
      <c r="H40" s="294">
        <v>4.7270351761929348</v>
      </c>
      <c r="I40" s="107"/>
    </row>
    <row r="41" spans="1:9" ht="12" customHeight="1" x14ac:dyDescent="0.2">
      <c r="A41" s="289">
        <v>34</v>
      </c>
      <c r="B41" s="297" t="s">
        <v>34</v>
      </c>
      <c r="C41" s="291">
        <v>236.58486124914427</v>
      </c>
      <c r="D41" s="291">
        <v>248.69055049923148</v>
      </c>
      <c r="E41" s="292">
        <v>0.95132227892943355</v>
      </c>
      <c r="F41" s="293">
        <v>455.0263954482453</v>
      </c>
      <c r="G41" s="293">
        <v>617.8141524519599</v>
      </c>
      <c r="H41" s="294">
        <v>0.73651015219115967</v>
      </c>
      <c r="I41" s="107"/>
    </row>
    <row r="42" spans="1:9" ht="12" customHeight="1" x14ac:dyDescent="0.2">
      <c r="A42" s="289">
        <v>35</v>
      </c>
      <c r="B42" s="297" t="s">
        <v>35</v>
      </c>
      <c r="C42" s="291">
        <v>121.48877485401665</v>
      </c>
      <c r="D42" s="291">
        <v>77.425023012583011</v>
      </c>
      <c r="E42" s="292">
        <v>1.5691151274733552</v>
      </c>
      <c r="F42" s="293">
        <v>254.26964460140471</v>
      </c>
      <c r="G42" s="293">
        <v>162.18891076569523</v>
      </c>
      <c r="H42" s="294">
        <v>1.5677375438369709</v>
      </c>
      <c r="I42" s="107"/>
    </row>
    <row r="43" spans="1:9" ht="12" customHeight="1" x14ac:dyDescent="0.2">
      <c r="A43" s="289">
        <v>36</v>
      </c>
      <c r="B43" s="297" t="s">
        <v>36</v>
      </c>
      <c r="C43" s="291">
        <v>1844.6608271889661</v>
      </c>
      <c r="D43" s="291">
        <v>167.66456497663728</v>
      </c>
      <c r="E43" s="292">
        <v>11.002091154120759</v>
      </c>
      <c r="F43" s="293">
        <v>3345.8549271058819</v>
      </c>
      <c r="G43" s="293">
        <v>247.52584461024605</v>
      </c>
      <c r="H43" s="294">
        <v>13.517194264599972</v>
      </c>
      <c r="I43" s="107"/>
    </row>
    <row r="44" spans="1:9" ht="12" customHeight="1" x14ac:dyDescent="0.2">
      <c r="A44" s="289">
        <v>37</v>
      </c>
      <c r="B44" s="297" t="s">
        <v>37</v>
      </c>
      <c r="C44" s="291">
        <v>128.72405070076618</v>
      </c>
      <c r="D44" s="291">
        <v>24.988888931966429</v>
      </c>
      <c r="E44" s="292">
        <v>5.1512514642497402</v>
      </c>
      <c r="F44" s="293">
        <v>237.80604672366644</v>
      </c>
      <c r="G44" s="293">
        <v>46.558987699756919</v>
      </c>
      <c r="H44" s="294">
        <v>5.1076292349223049</v>
      </c>
      <c r="I44" s="107"/>
    </row>
    <row r="45" spans="1:9" ht="12" customHeight="1" x14ac:dyDescent="0.2">
      <c r="A45" s="289">
        <v>38</v>
      </c>
      <c r="B45" s="297" t="s">
        <v>38</v>
      </c>
      <c r="C45" s="291">
        <v>78.859388323591034</v>
      </c>
      <c r="D45" s="291">
        <v>17.262360777633685</v>
      </c>
      <c r="E45" s="292">
        <v>4.5682852617567082</v>
      </c>
      <c r="F45" s="293">
        <v>131.45379325063385</v>
      </c>
      <c r="G45" s="293">
        <v>31.015183744277387</v>
      </c>
      <c r="H45" s="294">
        <v>4.2383689980520716</v>
      </c>
      <c r="I45" s="107"/>
    </row>
    <row r="46" spans="1:9" ht="12" customHeight="1" x14ac:dyDescent="0.2">
      <c r="A46" s="289">
        <v>39</v>
      </c>
      <c r="B46" s="297" t="s">
        <v>39</v>
      </c>
      <c r="C46" s="291">
        <v>674.77882192413927</v>
      </c>
      <c r="D46" s="291">
        <v>585.64078900451557</v>
      </c>
      <c r="E46" s="292">
        <v>1.1522059846124146</v>
      </c>
      <c r="F46" s="293">
        <v>1356.8477172441872</v>
      </c>
      <c r="G46" s="293">
        <v>1314.5081306537782</v>
      </c>
      <c r="H46" s="294">
        <v>1.0322094520399439</v>
      </c>
      <c r="I46" s="107"/>
    </row>
    <row r="47" spans="1:9" ht="12" customHeight="1" x14ac:dyDescent="0.2">
      <c r="A47" s="289">
        <v>40</v>
      </c>
      <c r="B47" s="297" t="s">
        <v>40</v>
      </c>
      <c r="C47" s="291">
        <v>587.82567236090108</v>
      </c>
      <c r="D47" s="291">
        <v>291.43473319150172</v>
      </c>
      <c r="E47" s="292">
        <v>2.01700622957196</v>
      </c>
      <c r="F47" s="293">
        <v>1348.1722197476804</v>
      </c>
      <c r="G47" s="293">
        <v>483.78165709789289</v>
      </c>
      <c r="H47" s="294">
        <v>2.7867369503736241</v>
      </c>
      <c r="I47" s="107"/>
    </row>
    <row r="48" spans="1:9" ht="12" customHeight="1" x14ac:dyDescent="0.2">
      <c r="A48" s="289">
        <v>41</v>
      </c>
      <c r="B48" s="297" t="s">
        <v>41</v>
      </c>
      <c r="C48" s="291">
        <v>1065.124458351157</v>
      </c>
      <c r="D48" s="291">
        <v>207.32144950914383</v>
      </c>
      <c r="E48" s="292">
        <v>5.137550701449153</v>
      </c>
      <c r="F48" s="293">
        <v>1911.6426965101123</v>
      </c>
      <c r="G48" s="293">
        <v>411.44513887161702</v>
      </c>
      <c r="H48" s="294">
        <v>4.6461666839782518</v>
      </c>
      <c r="I48" s="107"/>
    </row>
    <row r="49" spans="1:9" ht="12" customHeight="1" x14ac:dyDescent="0.2">
      <c r="A49" s="289">
        <v>42</v>
      </c>
      <c r="B49" s="297" t="s">
        <v>42</v>
      </c>
      <c r="C49" s="291">
        <v>2.49375578372526</v>
      </c>
      <c r="D49" s="291">
        <v>1.0271817983385334</v>
      </c>
      <c r="E49" s="292">
        <v>2.4277647712984303</v>
      </c>
      <c r="F49" s="293">
        <v>7.5328178583328915</v>
      </c>
      <c r="G49" s="293">
        <v>1.9116994580189373</v>
      </c>
      <c r="H49" s="294">
        <v>3.9403776711528846</v>
      </c>
      <c r="I49" s="107"/>
    </row>
    <row r="50" spans="1:9" ht="12" customHeight="1" x14ac:dyDescent="0.2">
      <c r="A50" s="289">
        <v>43</v>
      </c>
      <c r="B50" s="297" t="s">
        <v>149</v>
      </c>
      <c r="C50" s="291">
        <v>9.6663967106655555</v>
      </c>
      <c r="D50" s="291">
        <v>7.3310139602948059</v>
      </c>
      <c r="E50" s="292">
        <v>1.3185620383509453</v>
      </c>
      <c r="F50" s="293">
        <v>18.064029291957457</v>
      </c>
      <c r="G50" s="293">
        <v>12.194859760875014</v>
      </c>
      <c r="H50" s="294">
        <v>1.4812822489285695</v>
      </c>
      <c r="I50" s="107"/>
    </row>
    <row r="51" spans="1:9" ht="12" customHeight="1" x14ac:dyDescent="0.2">
      <c r="A51" s="289">
        <v>44</v>
      </c>
      <c r="B51" s="297" t="s">
        <v>152</v>
      </c>
      <c r="C51" s="291">
        <v>7.1526328680491957</v>
      </c>
      <c r="D51" s="291">
        <v>10.699810399359723</v>
      </c>
      <c r="E51" s="292">
        <v>0.66848220679473058</v>
      </c>
      <c r="F51" s="293">
        <v>14.988309955930117</v>
      </c>
      <c r="G51" s="293">
        <v>25.165954059294069</v>
      </c>
      <c r="H51" s="294">
        <v>0.59557884913148229</v>
      </c>
      <c r="I51" s="107"/>
    </row>
    <row r="52" spans="1:9" ht="12" customHeight="1" x14ac:dyDescent="0.2">
      <c r="A52" s="289">
        <v>45</v>
      </c>
      <c r="B52" s="297" t="s">
        <v>43</v>
      </c>
      <c r="C52" s="291">
        <v>7.6601634310934594</v>
      </c>
      <c r="D52" s="291">
        <v>2.8548660133840347</v>
      </c>
      <c r="E52" s="292">
        <v>2.6831954267490938</v>
      </c>
      <c r="F52" s="293">
        <v>13.425110443935019</v>
      </c>
      <c r="G52" s="293">
        <v>6.767089809502898</v>
      </c>
      <c r="H52" s="294">
        <v>1.9838824105869537</v>
      </c>
      <c r="I52" s="107"/>
    </row>
    <row r="53" spans="1:9" ht="12" customHeight="1" x14ac:dyDescent="0.2">
      <c r="A53" s="289">
        <v>46</v>
      </c>
      <c r="B53" s="297" t="s">
        <v>44</v>
      </c>
      <c r="C53" s="291">
        <v>796.89995870159987</v>
      </c>
      <c r="D53" s="291">
        <v>8.7881109413407863</v>
      </c>
      <c r="E53" s="292">
        <v>90.679323920780888</v>
      </c>
      <c r="F53" s="293">
        <v>1507.0919643649386</v>
      </c>
      <c r="G53" s="293">
        <v>19.602052651627012</v>
      </c>
      <c r="H53" s="294">
        <v>76.884395279891606</v>
      </c>
      <c r="I53" s="107"/>
    </row>
    <row r="54" spans="1:9" ht="12" customHeight="1" x14ac:dyDescent="0.2">
      <c r="A54" s="289">
        <v>47</v>
      </c>
      <c r="B54" s="297" t="s">
        <v>45</v>
      </c>
      <c r="C54" s="291">
        <v>13957.873487360936</v>
      </c>
      <c r="D54" s="291">
        <v>6943.6311523407403</v>
      </c>
      <c r="E54" s="292">
        <v>2.0101692012623182</v>
      </c>
      <c r="F54" s="293">
        <v>25253.169471033863</v>
      </c>
      <c r="G54" s="293">
        <v>8734.2435356119222</v>
      </c>
      <c r="H54" s="294">
        <v>2.8912829563395754</v>
      </c>
      <c r="I54" s="107"/>
    </row>
    <row r="55" spans="1:9" ht="12" customHeight="1" x14ac:dyDescent="0.2">
      <c r="A55" s="289">
        <v>48</v>
      </c>
      <c r="B55" s="297" t="s">
        <v>46</v>
      </c>
      <c r="C55" s="291">
        <v>5.5223480792055497</v>
      </c>
      <c r="D55" s="291">
        <v>1.1413131092650373</v>
      </c>
      <c r="E55" s="292">
        <v>4.8385916488436154</v>
      </c>
      <c r="F55" s="293">
        <v>12.810301028542161</v>
      </c>
      <c r="G55" s="293">
        <v>2.9959469118207225</v>
      </c>
      <c r="H55" s="294">
        <v>4.2758771785969252</v>
      </c>
      <c r="I55" s="107"/>
    </row>
    <row r="56" spans="1:9" ht="12" customHeight="1" x14ac:dyDescent="0.2">
      <c r="A56" s="289">
        <v>49</v>
      </c>
      <c r="B56" s="297" t="s">
        <v>47</v>
      </c>
      <c r="C56" s="291">
        <v>67.505389122237276</v>
      </c>
      <c r="D56" s="291">
        <v>3.0815453950156004</v>
      </c>
      <c r="E56" s="292">
        <v>21.906342587530023</v>
      </c>
      <c r="F56" s="293">
        <v>132.36237093927795</v>
      </c>
      <c r="G56" s="293">
        <v>6.8764114833218493</v>
      </c>
      <c r="H56" s="294">
        <v>19.248756602235282</v>
      </c>
      <c r="I56" s="107"/>
    </row>
    <row r="57" spans="1:9" ht="12" customHeight="1" x14ac:dyDescent="0.2">
      <c r="A57" s="289">
        <v>50</v>
      </c>
      <c r="B57" s="297" t="s">
        <v>48</v>
      </c>
      <c r="C57" s="291">
        <v>50.62904184167796</v>
      </c>
      <c r="D57" s="291">
        <v>1.7975681470924334</v>
      </c>
      <c r="E57" s="292">
        <v>28.165297612538605</v>
      </c>
      <c r="F57" s="293">
        <v>75.476386291405603</v>
      </c>
      <c r="G57" s="293">
        <v>2.3111590462617002</v>
      </c>
      <c r="H57" s="294">
        <v>32.657374408519679</v>
      </c>
      <c r="I57" s="107"/>
    </row>
    <row r="58" spans="1:9" ht="12" customHeight="1" x14ac:dyDescent="0.2">
      <c r="A58" s="289">
        <v>51</v>
      </c>
      <c r="B58" s="297" t="s">
        <v>151</v>
      </c>
      <c r="C58" s="291">
        <v>4.5106693762472408E-2</v>
      </c>
      <c r="D58" s="291">
        <v>0.14266413865812966</v>
      </c>
      <c r="E58" s="292">
        <v>0.31617401672723744</v>
      </c>
      <c r="F58" s="293">
        <v>0.23197728220700095</v>
      </c>
      <c r="G58" s="293">
        <v>0.31386110504788522</v>
      </c>
      <c r="H58" s="294">
        <v>0.73910809105068498</v>
      </c>
      <c r="I58" s="107"/>
    </row>
    <row r="59" spans="1:9" ht="12" customHeight="1" x14ac:dyDescent="0.2">
      <c r="A59" s="289">
        <v>52</v>
      </c>
      <c r="B59" s="297" t="s">
        <v>49</v>
      </c>
      <c r="C59" s="291">
        <v>47.142517182039981</v>
      </c>
      <c r="D59" s="291">
        <v>14.591537401740622</v>
      </c>
      <c r="E59" s="292">
        <v>3.2308122087543949</v>
      </c>
      <c r="F59" s="293">
        <v>36.564196253387109</v>
      </c>
      <c r="G59" s="293">
        <v>32.531374448808201</v>
      </c>
      <c r="H59" s="294">
        <v>1.1239671508784546</v>
      </c>
      <c r="I59" s="107"/>
    </row>
    <row r="60" spans="1:9" ht="12" customHeight="1" x14ac:dyDescent="0.2">
      <c r="A60" s="289">
        <v>53</v>
      </c>
      <c r="B60" s="297" t="s">
        <v>50</v>
      </c>
      <c r="C60" s="291">
        <v>9.1346166147673742</v>
      </c>
      <c r="D60" s="291">
        <v>2.9627536288034348</v>
      </c>
      <c r="E60" s="292">
        <v>3.0831509329571105</v>
      </c>
      <c r="F60" s="293">
        <v>18.908912264182323</v>
      </c>
      <c r="G60" s="293">
        <v>7.5208361346548731</v>
      </c>
      <c r="H60" s="294">
        <v>2.5142034643000559</v>
      </c>
      <c r="I60" s="107"/>
    </row>
    <row r="61" spans="1:9" ht="12" customHeight="1" x14ac:dyDescent="0.2">
      <c r="A61" s="289">
        <v>54</v>
      </c>
      <c r="B61" s="297" t="s">
        <v>51</v>
      </c>
      <c r="C61" s="291">
        <v>573.74424757088673</v>
      </c>
      <c r="D61" s="291">
        <v>1.4701326794743226</v>
      </c>
      <c r="E61" s="292">
        <v>390.26698445751254</v>
      </c>
      <c r="F61" s="293">
        <v>1200.789807413576</v>
      </c>
      <c r="G61" s="293">
        <v>1.9951800650008664</v>
      </c>
      <c r="H61" s="294">
        <v>601.84533139521648</v>
      </c>
      <c r="I61" s="107"/>
    </row>
    <row r="62" spans="1:9" ht="12" customHeight="1" x14ac:dyDescent="0.2">
      <c r="A62" s="289">
        <v>55</v>
      </c>
      <c r="B62" s="297" t="s">
        <v>52</v>
      </c>
      <c r="C62" s="291">
        <v>3.3507829652122356</v>
      </c>
      <c r="D62" s="291">
        <v>0.62772221009577045</v>
      </c>
      <c r="E62" s="292">
        <v>5.3380028798105021</v>
      </c>
      <c r="F62" s="293">
        <v>6.2762742463783034</v>
      </c>
      <c r="G62" s="293">
        <v>1.4266413865812964</v>
      </c>
      <c r="H62" s="294">
        <v>4.3993356041761329</v>
      </c>
      <c r="I62" s="107"/>
    </row>
    <row r="63" spans="1:9" ht="12" customHeight="1" x14ac:dyDescent="0.2">
      <c r="A63" s="289">
        <v>56</v>
      </c>
      <c r="B63" s="297" t="s">
        <v>53</v>
      </c>
      <c r="C63" s="291">
        <v>635.84423422987072</v>
      </c>
      <c r="D63" s="291">
        <v>476.52034256517959</v>
      </c>
      <c r="E63" s="292">
        <v>1.33434856276445</v>
      </c>
      <c r="F63" s="293">
        <v>1716.8679187639484</v>
      </c>
      <c r="G63" s="293">
        <v>961.42391337919105</v>
      </c>
      <c r="H63" s="294">
        <v>1.7857553727049911</v>
      </c>
      <c r="I63" s="107"/>
    </row>
    <row r="64" spans="1:9" ht="12" customHeight="1" x14ac:dyDescent="0.2">
      <c r="A64" s="289">
        <v>57</v>
      </c>
      <c r="B64" s="296" t="s">
        <v>425</v>
      </c>
      <c r="C64" s="291">
        <v>505.01565234847965</v>
      </c>
      <c r="D64" s="291">
        <v>32.057820651065192</v>
      </c>
      <c r="E64" s="292">
        <v>15.753274617303076</v>
      </c>
      <c r="F64" s="293">
        <v>1013.7953965157056</v>
      </c>
      <c r="G64" s="293">
        <v>49.543904642555304</v>
      </c>
      <c r="H64" s="294">
        <v>20.462565553319649</v>
      </c>
      <c r="I64" s="107"/>
    </row>
    <row r="65" spans="1:9" ht="12" customHeight="1" x14ac:dyDescent="0.2">
      <c r="A65" s="289">
        <v>58</v>
      </c>
      <c r="B65" s="296" t="s">
        <v>426</v>
      </c>
      <c r="C65" s="291">
        <v>181.9311045727442</v>
      </c>
      <c r="D65" s="291">
        <v>128.23128260426077</v>
      </c>
      <c r="E65" s="292">
        <v>1.4187731798192209</v>
      </c>
      <c r="F65" s="293">
        <v>350.06053914341817</v>
      </c>
      <c r="G65" s="293">
        <v>198.17561857022122</v>
      </c>
      <c r="H65" s="294">
        <v>1.7664157764158981</v>
      </c>
      <c r="I65" s="107"/>
    </row>
    <row r="66" spans="1:9" ht="12" customHeight="1" x14ac:dyDescent="0.2">
      <c r="A66" s="289">
        <v>59</v>
      </c>
      <c r="B66" s="296" t="s">
        <v>427</v>
      </c>
      <c r="C66" s="291">
        <v>370.13569551006583</v>
      </c>
      <c r="D66" s="291">
        <v>20.400431323405122</v>
      </c>
      <c r="E66" s="292">
        <v>18.143523028624127</v>
      </c>
      <c r="F66" s="293">
        <v>746.54487738470903</v>
      </c>
      <c r="G66" s="293">
        <v>49.543904642555304</v>
      </c>
      <c r="H66" s="294">
        <v>15.06834963394207</v>
      </c>
      <c r="I66" s="107"/>
    </row>
    <row r="67" spans="1:9" ht="12" customHeight="1" x14ac:dyDescent="0.2">
      <c r="A67" s="289">
        <v>60</v>
      </c>
      <c r="B67" s="290" t="s">
        <v>246</v>
      </c>
      <c r="C67" s="291">
        <v>27.500462504174035</v>
      </c>
      <c r="D67" s="291">
        <v>11.454709312960633</v>
      </c>
      <c r="E67" s="292">
        <v>2.4007996844632409</v>
      </c>
      <c r="F67" s="293">
        <v>50.417514590985739</v>
      </c>
      <c r="G67" s="293">
        <v>25.270851007362385</v>
      </c>
      <c r="H67" s="294">
        <v>1.9950857442947667</v>
      </c>
      <c r="I67" s="107"/>
    </row>
    <row r="68" spans="1:9" ht="12" customHeight="1" x14ac:dyDescent="0.2">
      <c r="A68" s="289">
        <v>61</v>
      </c>
      <c r="B68" s="290" t="s">
        <v>242</v>
      </c>
      <c r="C68" s="291">
        <v>138.17634346459994</v>
      </c>
      <c r="D68" s="291">
        <v>122.44203124069305</v>
      </c>
      <c r="E68" s="292">
        <v>1.1285041751143186</v>
      </c>
      <c r="F68" s="293">
        <v>218.34637688939793</v>
      </c>
      <c r="G68" s="293">
        <v>234.02852257864188</v>
      </c>
      <c r="H68" s="294">
        <v>0.9329904512644428</v>
      </c>
      <c r="I68" s="107"/>
    </row>
    <row r="69" spans="1:9" ht="12" customHeight="1" x14ac:dyDescent="0.2">
      <c r="A69" s="289">
        <v>62</v>
      </c>
      <c r="B69" s="290" t="s">
        <v>245</v>
      </c>
      <c r="C69" s="291">
        <v>15.420045453370923</v>
      </c>
      <c r="D69" s="291">
        <v>7.7323963152706261</v>
      </c>
      <c r="E69" s="292">
        <v>1.994213025904795</v>
      </c>
      <c r="F69" s="293">
        <v>26.954471429774582</v>
      </c>
      <c r="G69" s="293">
        <v>14.00961841622833</v>
      </c>
      <c r="H69" s="294">
        <v>1.9239975443264976</v>
      </c>
      <c r="I69" s="107"/>
    </row>
    <row r="70" spans="1:9" ht="12" customHeight="1" x14ac:dyDescent="0.2">
      <c r="A70" s="289">
        <v>63</v>
      </c>
      <c r="B70" s="290" t="s">
        <v>239</v>
      </c>
      <c r="C70" s="291">
        <v>3.7343907022779783</v>
      </c>
      <c r="D70" s="291">
        <v>4.2567059746859019</v>
      </c>
      <c r="E70" s="292">
        <v>0.87729590074718167</v>
      </c>
      <c r="F70" s="293">
        <v>8.1063603049448805</v>
      </c>
      <c r="G70" s="293">
        <v>11.306875245259427</v>
      </c>
      <c r="H70" s="294">
        <v>0.71694081071103977</v>
      </c>
      <c r="I70" s="107"/>
    </row>
    <row r="71" spans="1:9" ht="12" customHeight="1" x14ac:dyDescent="0.2">
      <c r="A71" s="289">
        <v>64</v>
      </c>
      <c r="B71" s="290" t="s">
        <v>248</v>
      </c>
      <c r="C71" s="291">
        <v>145.51138608754141</v>
      </c>
      <c r="D71" s="291">
        <v>5.2867889136741386</v>
      </c>
      <c r="E71" s="292">
        <v>27.523585386808254</v>
      </c>
      <c r="F71" s="293">
        <v>249.43109805905254</v>
      </c>
      <c r="G71" s="293">
        <v>12.159614501450518</v>
      </c>
      <c r="H71" s="294">
        <v>20.513076136525378</v>
      </c>
      <c r="I71" s="107"/>
    </row>
    <row r="72" spans="1:9" ht="12" customHeight="1" x14ac:dyDescent="0.2">
      <c r="A72" s="289">
        <v>65</v>
      </c>
      <c r="B72" s="290" t="s">
        <v>249</v>
      </c>
      <c r="C72" s="291">
        <v>26949.64272495154</v>
      </c>
      <c r="D72" s="291">
        <v>518.75382508087318</v>
      </c>
      <c r="E72" s="292">
        <v>51.950735439396745</v>
      </c>
      <c r="F72" s="293">
        <v>61554.820860596861</v>
      </c>
      <c r="G72" s="293">
        <v>1573.7475592341093</v>
      </c>
      <c r="H72" s="294">
        <v>39.113529040549267</v>
      </c>
      <c r="I72" s="107"/>
    </row>
    <row r="73" spans="1:9" ht="12" customHeight="1" x14ac:dyDescent="0.2">
      <c r="A73" s="289">
        <v>66</v>
      </c>
      <c r="B73" s="290" t="s">
        <v>247</v>
      </c>
      <c r="C73" s="291">
        <v>1161.1739672115607</v>
      </c>
      <c r="D73" s="291">
        <v>375.51389012858408</v>
      </c>
      <c r="E73" s="292">
        <v>3.0922264068952274</v>
      </c>
      <c r="F73" s="293">
        <v>2489.1526950156535</v>
      </c>
      <c r="G73" s="293">
        <v>850.15672664457975</v>
      </c>
      <c r="H73" s="294">
        <v>2.9278750811511012</v>
      </c>
      <c r="I73" s="107"/>
    </row>
    <row r="74" spans="1:9" ht="12" customHeight="1" x14ac:dyDescent="0.2">
      <c r="A74" s="289">
        <v>67</v>
      </c>
      <c r="B74" s="290" t="s">
        <v>240</v>
      </c>
      <c r="C74" s="291">
        <v>0.91502150203872579</v>
      </c>
      <c r="D74" s="291">
        <v>1.8261009748240595</v>
      </c>
      <c r="E74" s="292">
        <v>0.50107935686682714</v>
      </c>
      <c r="F74" s="293">
        <v>1.7333858031578682</v>
      </c>
      <c r="G74" s="293">
        <v>4.0801943656225079</v>
      </c>
      <c r="H74" s="294">
        <v>0.4248292232748595</v>
      </c>
      <c r="I74" s="107"/>
    </row>
    <row r="75" spans="1:9" ht="12" customHeight="1" x14ac:dyDescent="0.2">
      <c r="A75" s="289">
        <v>68</v>
      </c>
      <c r="B75" s="298" t="s">
        <v>237</v>
      </c>
      <c r="C75" s="291">
        <v>1.301650305717061</v>
      </c>
      <c r="D75" s="291">
        <v>0.68478786555902227</v>
      </c>
      <c r="E75" s="292">
        <v>1.9008080767530349</v>
      </c>
      <c r="F75" s="293">
        <v>2.2360032479397032</v>
      </c>
      <c r="G75" s="293">
        <v>1.3981085588496707</v>
      </c>
      <c r="H75" s="294">
        <v>1.5993058863608072</v>
      </c>
      <c r="I75" s="107"/>
    </row>
    <row r="76" spans="1:9" ht="12" customHeight="1" x14ac:dyDescent="0.2">
      <c r="A76" s="289">
        <v>69</v>
      </c>
      <c r="B76" s="298" t="s">
        <v>243</v>
      </c>
      <c r="C76" s="291">
        <v>1.9718068987595079</v>
      </c>
      <c r="D76" s="291">
        <v>1.5693055252394261</v>
      </c>
      <c r="E76" s="292">
        <v>1.2564837547861643</v>
      </c>
      <c r="F76" s="293">
        <v>2.5904129846448436</v>
      </c>
      <c r="G76" s="293">
        <v>2.5108888403830818</v>
      </c>
      <c r="H76" s="294">
        <v>1.0316717104249142</v>
      </c>
      <c r="I76" s="107"/>
    </row>
    <row r="77" spans="1:9" ht="12" customHeight="1" x14ac:dyDescent="0.2">
      <c r="A77" s="289">
        <v>70</v>
      </c>
      <c r="B77" s="298" t="s">
        <v>287</v>
      </c>
      <c r="C77" s="291">
        <v>88.028441251106102</v>
      </c>
      <c r="D77" s="291">
        <v>12.371086057997484</v>
      </c>
      <c r="E77" s="292">
        <v>7.115659921725201</v>
      </c>
      <c r="F77" s="293">
        <v>142.4742819528532</v>
      </c>
      <c r="G77" s="293">
        <v>23.050399663619245</v>
      </c>
      <c r="H77" s="294">
        <v>6.1809896588353856</v>
      </c>
      <c r="I77" s="107"/>
    </row>
    <row r="78" spans="1:9" ht="12" customHeight="1" x14ac:dyDescent="0.2">
      <c r="A78" s="289">
        <v>71</v>
      </c>
      <c r="B78" s="298" t="s">
        <v>288</v>
      </c>
      <c r="C78" s="291">
        <v>9.0616241805711439</v>
      </c>
      <c r="D78" s="291">
        <v>4.6334473537067264</v>
      </c>
      <c r="E78" s="292">
        <v>1.9556980988079871</v>
      </c>
      <c r="F78" s="293">
        <v>15.750839331411113</v>
      </c>
      <c r="G78" s="293">
        <v>11.708846691123755</v>
      </c>
      <c r="H78" s="294">
        <v>1.3452084348624629</v>
      </c>
      <c r="I78" s="107"/>
    </row>
    <row r="79" spans="1:9" ht="12" customHeight="1" x14ac:dyDescent="0.2">
      <c r="A79" s="289">
        <v>72</v>
      </c>
      <c r="B79" s="298" t="s">
        <v>289</v>
      </c>
      <c r="C79" s="291">
        <v>4.9481801045572658</v>
      </c>
      <c r="D79" s="291">
        <v>3.5950164612984139</v>
      </c>
      <c r="E79" s="292">
        <v>1.3763998462388485</v>
      </c>
      <c r="F79" s="293">
        <v>9.721905141325653</v>
      </c>
      <c r="G79" s="293">
        <v>7.7539570733887357</v>
      </c>
      <c r="H79" s="294">
        <v>1.2537991955992167</v>
      </c>
      <c r="I79" s="107"/>
    </row>
    <row r="80" spans="1:9" ht="12" customHeight="1" x14ac:dyDescent="0.2">
      <c r="A80" s="289">
        <v>73</v>
      </c>
      <c r="B80" s="298" t="s">
        <v>290</v>
      </c>
      <c r="C80" s="291">
        <v>0.42027811785502417</v>
      </c>
      <c r="D80" s="291">
        <v>0.31720733482044833</v>
      </c>
      <c r="E80" s="292">
        <v>1.3249319032705151</v>
      </c>
      <c r="F80" s="293">
        <v>0.84055623571004834</v>
      </c>
      <c r="G80" s="293">
        <v>0.17622629712247129</v>
      </c>
      <c r="H80" s="294">
        <v>4.7697548517738548</v>
      </c>
      <c r="I80" s="107"/>
    </row>
    <row r="81" spans="1:13" ht="12" customHeight="1" x14ac:dyDescent="0.2">
      <c r="A81" s="289">
        <v>74</v>
      </c>
      <c r="B81" s="298" t="s">
        <v>291</v>
      </c>
      <c r="C81" s="291">
        <v>5.5032644111582414</v>
      </c>
      <c r="D81" s="291">
        <v>3.3130543859024604</v>
      </c>
      <c r="E81" s="292">
        <v>1.6610848389858768</v>
      </c>
      <c r="F81" s="293">
        <v>12.164276090369945</v>
      </c>
      <c r="G81" s="293">
        <v>6.9080708472008743</v>
      </c>
      <c r="H81" s="294">
        <v>1.7608788849203634</v>
      </c>
      <c r="I81" s="107"/>
    </row>
    <row r="82" spans="1:13" ht="12" customHeight="1" x14ac:dyDescent="0.2">
      <c r="A82" s="289">
        <v>75</v>
      </c>
      <c r="B82" s="298" t="s">
        <v>292</v>
      </c>
      <c r="C82" s="291">
        <v>9.5950287283882876</v>
      </c>
      <c r="D82" s="291">
        <v>40.919746191837831</v>
      </c>
      <c r="E82" s="292">
        <v>0.23448407239393351</v>
      </c>
      <c r="F82" s="293">
        <v>18.206765256511993</v>
      </c>
      <c r="G82" s="293">
        <v>94.140087922824165</v>
      </c>
      <c r="H82" s="294">
        <v>0.19340076749702909</v>
      </c>
      <c r="I82" s="107"/>
    </row>
    <row r="83" spans="1:13" ht="12" customHeight="1" x14ac:dyDescent="0.2">
      <c r="A83" s="289">
        <v>76</v>
      </c>
      <c r="B83" s="298" t="s">
        <v>293</v>
      </c>
      <c r="C83" s="291">
        <v>302.16410718614526</v>
      </c>
      <c r="D83" s="291">
        <v>132.59266595494739</v>
      </c>
      <c r="E83" s="292">
        <v>2.2788900502899248</v>
      </c>
      <c r="F83" s="293">
        <v>607.40496738602155</v>
      </c>
      <c r="G83" s="293">
        <v>286.36773282401583</v>
      </c>
      <c r="H83" s="294">
        <v>2.1210663694407765</v>
      </c>
      <c r="I83" s="107"/>
    </row>
    <row r="84" spans="1:13" ht="12" customHeight="1" x14ac:dyDescent="0.2">
      <c r="A84" s="289">
        <v>77</v>
      </c>
      <c r="B84" s="298" t="s">
        <v>294</v>
      </c>
      <c r="C84" s="291">
        <v>33.158688006890117</v>
      </c>
      <c r="D84" s="291">
        <v>8.4827050693950525</v>
      </c>
      <c r="E84" s="292">
        <v>3.908975702399947</v>
      </c>
      <c r="F84" s="293">
        <v>22.536424316371203</v>
      </c>
      <c r="G84" s="293">
        <v>25.448115208185158</v>
      </c>
      <c r="H84" s="294">
        <v>0.88558323993765031</v>
      </c>
      <c r="I84" s="107"/>
    </row>
    <row r="85" spans="1:13" ht="12" customHeight="1" x14ac:dyDescent="0.2">
      <c r="A85" s="289">
        <v>78</v>
      </c>
      <c r="B85" s="298" t="s">
        <v>295</v>
      </c>
      <c r="C85" s="291">
        <v>4.21425396009385</v>
      </c>
      <c r="D85" s="291">
        <v>4.2799241597438895</v>
      </c>
      <c r="E85" s="292">
        <v>0.98465622352196791</v>
      </c>
      <c r="F85" s="293">
        <v>8.1514239442182266</v>
      </c>
      <c r="G85" s="293">
        <v>9.5299644623630613</v>
      </c>
      <c r="H85" s="294">
        <v>0.85534673045328335</v>
      </c>
      <c r="I85" s="107"/>
    </row>
    <row r="86" spans="1:13" ht="12" customHeight="1" x14ac:dyDescent="0.2">
      <c r="A86" s="289">
        <v>79</v>
      </c>
      <c r="B86" s="298" t="s">
        <v>296</v>
      </c>
      <c r="C86" s="291">
        <v>1.7841995569317064</v>
      </c>
      <c r="D86" s="291">
        <v>0.74015044791437945</v>
      </c>
      <c r="E86" s="292">
        <v>2.4105903900474335</v>
      </c>
      <c r="F86" s="293">
        <v>3.8221519397381445</v>
      </c>
      <c r="G86" s="293">
        <v>2.2556966031676322</v>
      </c>
      <c r="H86" s="294">
        <v>1.6944441616708419</v>
      </c>
      <c r="I86" s="107"/>
    </row>
    <row r="87" spans="1:13" ht="12" customHeight="1" x14ac:dyDescent="0.2">
      <c r="A87" s="289">
        <v>80</v>
      </c>
      <c r="B87" s="298" t="s">
        <v>297</v>
      </c>
      <c r="C87" s="291">
        <v>152.17709712779262</v>
      </c>
      <c r="D87" s="291">
        <v>75.098402589639434</v>
      </c>
      <c r="E87" s="292">
        <v>2.026369295221027</v>
      </c>
      <c r="F87" s="293">
        <v>292.15605549953375</v>
      </c>
      <c r="G87" s="293">
        <v>147.77151482209067</v>
      </c>
      <c r="H87" s="294">
        <v>1.9770796547039169</v>
      </c>
      <c r="I87" s="107"/>
    </row>
    <row r="88" spans="1:13" ht="12" customHeight="1" x14ac:dyDescent="0.2">
      <c r="A88" s="289">
        <v>81</v>
      </c>
      <c r="B88" s="298" t="s">
        <v>372</v>
      </c>
      <c r="C88" s="291">
        <v>22.996349844897551</v>
      </c>
      <c r="D88" s="291">
        <v>8.0711644082091851</v>
      </c>
      <c r="E88" s="292">
        <v>2.8491985396193829</v>
      </c>
      <c r="F88" s="293">
        <v>38.998637426622814</v>
      </c>
      <c r="G88" s="293">
        <v>13.357953321883322</v>
      </c>
      <c r="H88" s="294">
        <v>2.9195069399392422</v>
      </c>
      <c r="I88" s="107"/>
    </row>
    <row r="89" spans="1:13" ht="12" customHeight="1" x14ac:dyDescent="0.2">
      <c r="A89" s="289">
        <v>82</v>
      </c>
      <c r="B89" s="298" t="s">
        <v>373</v>
      </c>
      <c r="C89" s="291">
        <v>13.092059859974432</v>
      </c>
      <c r="D89" s="291">
        <v>16.952969783181736</v>
      </c>
      <c r="E89" s="292">
        <v>0.77225760603681748</v>
      </c>
      <c r="F89" s="293">
        <v>24.510937024337352</v>
      </c>
      <c r="G89" s="293">
        <v>34.928052089673805</v>
      </c>
      <c r="H89" s="294">
        <v>0.70175505239766323</v>
      </c>
      <c r="I89" s="107"/>
    </row>
    <row r="90" spans="1:13" ht="12" customHeight="1" x14ac:dyDescent="0.2">
      <c r="A90" s="289">
        <v>83</v>
      </c>
      <c r="B90" s="298" t="s">
        <v>374</v>
      </c>
      <c r="C90" s="291">
        <v>13.425110443935019</v>
      </c>
      <c r="D90" s="291">
        <v>6.2736561775599782</v>
      </c>
      <c r="E90" s="292">
        <v>2.1399181058016579</v>
      </c>
      <c r="F90" s="293">
        <v>24.907425814766622</v>
      </c>
      <c r="G90" s="293">
        <v>12.406331317421978</v>
      </c>
      <c r="H90" s="294">
        <v>2.0076382918929139</v>
      </c>
      <c r="I90" s="107"/>
    </row>
    <row r="91" spans="1:13" ht="12" customHeight="1" x14ac:dyDescent="0.2">
      <c r="A91" s="289">
        <v>84</v>
      </c>
      <c r="B91" s="298" t="s">
        <v>375</v>
      </c>
      <c r="C91" s="291">
        <v>3.4573822525432178</v>
      </c>
      <c r="D91" s="291">
        <v>2.6081491974125752</v>
      </c>
      <c r="E91" s="292">
        <v>1.3256075442206787</v>
      </c>
      <c r="F91" s="293">
        <v>6.5896436969344352</v>
      </c>
      <c r="G91" s="293">
        <v>4.5466384657597594</v>
      </c>
      <c r="H91" s="294">
        <v>1.4493441135820071</v>
      </c>
      <c r="I91" s="232"/>
      <c r="J91" s="56"/>
      <c r="K91" s="56"/>
      <c r="L91" s="56"/>
      <c r="M91" s="56"/>
    </row>
    <row r="92" spans="1:13" s="67" customFormat="1" ht="12" customHeight="1" x14ac:dyDescent="0.2">
      <c r="A92" s="289">
        <v>85</v>
      </c>
      <c r="B92" s="298" t="s">
        <v>376</v>
      </c>
      <c r="C92" s="291">
        <v>99.428040679278453</v>
      </c>
      <c r="D92" s="291">
        <v>10.899540193481105</v>
      </c>
      <c r="E92" s="292">
        <v>9.1222234070704449</v>
      </c>
      <c r="F92" s="293">
        <v>165.53512229487907</v>
      </c>
      <c r="G92" s="293">
        <v>18.689002164214983</v>
      </c>
      <c r="H92" s="294">
        <v>8.8573547608571452</v>
      </c>
      <c r="I92" s="295"/>
    </row>
    <row r="93" spans="1:13" s="67" customFormat="1" ht="12" customHeight="1" x14ac:dyDescent="0.2">
      <c r="A93" s="289">
        <v>86</v>
      </c>
      <c r="B93" s="298" t="s">
        <v>145</v>
      </c>
      <c r="C93" s="291">
        <v>8.7764738434982021</v>
      </c>
      <c r="D93" s="291">
        <v>0.59918938236414443</v>
      </c>
      <c r="E93" s="292">
        <v>14.647245264710797</v>
      </c>
      <c r="F93" s="293">
        <v>7.0044251599725005</v>
      </c>
      <c r="G93" s="293">
        <v>0.39945958824276306</v>
      </c>
      <c r="H93" s="294">
        <v>17.53475286645444</v>
      </c>
      <c r="I93" s="295"/>
    </row>
    <row r="94" spans="1:13" s="67" customFormat="1" ht="12" customHeight="1" x14ac:dyDescent="0.2">
      <c r="A94" s="299">
        <v>87</v>
      </c>
      <c r="B94" s="353" t="s">
        <v>474</v>
      </c>
      <c r="C94" s="354">
        <v>0.72815091359419737</v>
      </c>
      <c r="D94" s="345">
        <v>0.42799241597438892</v>
      </c>
      <c r="E94" s="355">
        <v>1.7013173281037062</v>
      </c>
      <c r="F94" s="356">
        <v>1.2758750521385052</v>
      </c>
      <c r="G94" s="346">
        <v>2.2255605630668223</v>
      </c>
      <c r="H94" s="294">
        <v>0.57328255780213389</v>
      </c>
      <c r="I94" s="295"/>
    </row>
    <row r="95" spans="1:13" ht="12" customHeight="1" x14ac:dyDescent="0.2">
      <c r="A95" s="300"/>
      <c r="B95" s="231" t="s">
        <v>145</v>
      </c>
      <c r="C95" s="231"/>
      <c r="D95" s="231"/>
      <c r="E95" s="231"/>
      <c r="F95" s="231"/>
      <c r="G95" s="231"/>
      <c r="H95" s="357"/>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2"/>
      <c r="R14" s="472"/>
    </row>
    <row r="15" spans="1:18" x14ac:dyDescent="0.2">
      <c r="Q15" s="233"/>
      <c r="R15" s="233"/>
    </row>
    <row r="28" spans="17:18" x14ac:dyDescent="0.2">
      <c r="Q28" s="67"/>
      <c r="R28" s="67"/>
    </row>
    <row r="29" spans="17:18" x14ac:dyDescent="0.2">
      <c r="Q29" s="111"/>
      <c r="R29" s="111"/>
    </row>
    <row r="30" spans="17:18" x14ac:dyDescent="0.2">
      <c r="Q30" s="473"/>
      <c r="R30" s="473"/>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402">
        <v>83835</v>
      </c>
      <c r="H40" s="306">
        <v>0.95853547915793913</v>
      </c>
      <c r="I40" s="306">
        <v>4.1464520842060905E-2</v>
      </c>
      <c r="J40" s="305">
        <v>2021849</v>
      </c>
      <c r="K40" s="113"/>
      <c r="L40" s="113"/>
      <c r="M40" s="113"/>
    </row>
    <row r="41" spans="4:17" x14ac:dyDescent="0.2">
      <c r="D41" s="307" t="s">
        <v>310</v>
      </c>
      <c r="E41" s="307" t="s">
        <v>193</v>
      </c>
      <c r="F41" s="308">
        <v>1438425</v>
      </c>
      <c r="G41" s="403">
        <v>97042</v>
      </c>
      <c r="H41" s="309">
        <v>0.93679968374442435</v>
      </c>
      <c r="I41" s="309">
        <v>6.3200316255575664E-2</v>
      </c>
      <c r="J41" s="308">
        <v>1535467</v>
      </c>
      <c r="K41" s="112"/>
      <c r="L41" s="112"/>
      <c r="M41" s="112"/>
    </row>
    <row r="42" spans="4:17" x14ac:dyDescent="0.2">
      <c r="D42" s="399" t="s">
        <v>311</v>
      </c>
      <c r="E42" s="310" t="s">
        <v>194</v>
      </c>
      <c r="F42" s="311">
        <v>2043165</v>
      </c>
      <c r="G42" s="404">
        <v>97634</v>
      </c>
      <c r="H42" s="312">
        <v>0.95439366330047803</v>
      </c>
      <c r="I42" s="312">
        <v>4.5606336699522E-2</v>
      </c>
      <c r="J42" s="311">
        <v>2140799</v>
      </c>
      <c r="K42" s="112"/>
      <c r="L42" s="112"/>
      <c r="M42" s="112"/>
      <c r="N42" s="110"/>
      <c r="O42" s="110"/>
      <c r="P42" s="110"/>
      <c r="Q42" s="110"/>
    </row>
    <row r="43" spans="4:17" x14ac:dyDescent="0.2">
      <c r="D43" s="400"/>
      <c r="E43" s="137" t="s">
        <v>195</v>
      </c>
      <c r="F43" s="112">
        <v>2161944</v>
      </c>
      <c r="G43" s="405">
        <v>131760</v>
      </c>
      <c r="H43" s="145">
        <v>0.94255579621433283</v>
      </c>
      <c r="I43" s="145">
        <v>5.7444203785667197E-2</v>
      </c>
      <c r="J43" s="112">
        <v>2293704</v>
      </c>
      <c r="K43" s="112"/>
      <c r="L43" s="112"/>
      <c r="M43" s="112"/>
      <c r="N43" s="110"/>
      <c r="O43" s="110"/>
      <c r="P43" s="110"/>
      <c r="Q43" s="110"/>
    </row>
    <row r="44" spans="4:17" x14ac:dyDescent="0.2">
      <c r="D44" s="401"/>
      <c r="E44" s="313" t="s">
        <v>196</v>
      </c>
      <c r="F44" s="314">
        <v>1948491</v>
      </c>
      <c r="G44" s="406">
        <v>112750</v>
      </c>
      <c r="H44" s="315">
        <v>0.94529994309253507</v>
      </c>
      <c r="I44" s="315">
        <v>5.4700056907464968E-2</v>
      </c>
      <c r="J44" s="314">
        <v>2061241</v>
      </c>
      <c r="K44" s="112"/>
      <c r="L44" s="112"/>
      <c r="M44" s="112"/>
      <c r="N44" s="110"/>
      <c r="O44" s="110"/>
      <c r="P44" s="110"/>
      <c r="Q44" s="110"/>
    </row>
    <row r="45" spans="4:17" x14ac:dyDescent="0.2">
      <c r="D45" s="399" t="s">
        <v>312</v>
      </c>
      <c r="E45" s="310" t="s">
        <v>197</v>
      </c>
      <c r="F45" s="311">
        <v>2520680</v>
      </c>
      <c r="G45" s="404">
        <v>132837</v>
      </c>
      <c r="H45" s="312">
        <v>0.94993926927922456</v>
      </c>
      <c r="I45" s="312">
        <v>5.0060730720775486E-2</v>
      </c>
      <c r="J45" s="311">
        <v>2653517</v>
      </c>
      <c r="K45" s="112"/>
      <c r="L45" s="112"/>
      <c r="M45" s="112"/>
      <c r="N45" s="110"/>
      <c r="O45" s="110"/>
      <c r="P45" s="110"/>
      <c r="Q45" s="110"/>
    </row>
    <row r="46" spans="4:17" x14ac:dyDescent="0.2">
      <c r="D46" s="400"/>
      <c r="E46" s="137" t="s">
        <v>261</v>
      </c>
      <c r="F46" s="112">
        <v>2744849</v>
      </c>
      <c r="G46" s="405">
        <v>126566</v>
      </c>
      <c r="H46" s="145">
        <v>0.95592208022873737</v>
      </c>
      <c r="I46" s="145">
        <v>4.4077919771262603E-2</v>
      </c>
      <c r="J46" s="112">
        <v>2871415</v>
      </c>
      <c r="K46" s="112"/>
      <c r="L46" s="112"/>
      <c r="M46" s="112"/>
      <c r="N46" s="110"/>
      <c r="O46" s="110"/>
      <c r="P46" s="110"/>
      <c r="Q46" s="110"/>
    </row>
    <row r="47" spans="4:17" x14ac:dyDescent="0.2">
      <c r="D47" s="401"/>
      <c r="E47" s="313" t="s">
        <v>284</v>
      </c>
      <c r="F47" s="314">
        <v>2809736</v>
      </c>
      <c r="G47" s="406">
        <v>111927</v>
      </c>
      <c r="H47" s="315">
        <v>0.96169065357640493</v>
      </c>
      <c r="I47" s="315">
        <v>3.8309346423595056E-2</v>
      </c>
      <c r="J47" s="314">
        <v>2921663</v>
      </c>
      <c r="K47" s="112"/>
      <c r="L47" s="112"/>
      <c r="M47" s="112"/>
      <c r="N47" s="110"/>
      <c r="O47" s="110"/>
      <c r="P47" s="110"/>
      <c r="Q47" s="110"/>
    </row>
    <row r="48" spans="4:17" x14ac:dyDescent="0.2">
      <c r="D48" s="399" t="s">
        <v>313</v>
      </c>
      <c r="E48" s="310" t="s">
        <v>298</v>
      </c>
      <c r="F48" s="311">
        <v>3093947</v>
      </c>
      <c r="G48" s="404">
        <v>162713</v>
      </c>
      <c r="H48" s="312">
        <v>0.95003684756775342</v>
      </c>
      <c r="I48" s="312">
        <v>4.9963152432246534E-2</v>
      </c>
      <c r="J48" s="311">
        <v>3256660</v>
      </c>
      <c r="K48" s="112"/>
      <c r="L48" s="112"/>
      <c r="M48" s="112"/>
      <c r="N48" s="110"/>
      <c r="O48" s="110"/>
      <c r="P48" s="110"/>
      <c r="Q48" s="110"/>
    </row>
    <row r="49" spans="4:17" x14ac:dyDescent="0.2">
      <c r="D49" s="400"/>
      <c r="E49" s="137" t="s">
        <v>304</v>
      </c>
      <c r="F49" s="112">
        <v>3060596</v>
      </c>
      <c r="G49" s="405">
        <v>185252</v>
      </c>
      <c r="H49" s="145">
        <v>0.94292647098693472</v>
      </c>
      <c r="I49" s="145">
        <v>5.7073529013065304E-2</v>
      </c>
      <c r="J49" s="112">
        <v>3245848</v>
      </c>
      <c r="K49" s="112"/>
      <c r="L49" s="112"/>
      <c r="M49" s="112"/>
      <c r="N49" s="110"/>
      <c r="O49" s="110"/>
      <c r="P49" s="110"/>
      <c r="Q49" s="110"/>
    </row>
    <row r="50" spans="4:17" x14ac:dyDescent="0.2">
      <c r="D50" s="401"/>
      <c r="E50" s="313" t="s">
        <v>308</v>
      </c>
      <c r="F50" s="314">
        <v>3091912</v>
      </c>
      <c r="G50" s="406">
        <v>188235</v>
      </c>
      <c r="H50" s="315">
        <v>0.94261385236698236</v>
      </c>
      <c r="I50" s="315">
        <v>5.7386147633017665E-2</v>
      </c>
      <c r="J50" s="314">
        <v>3280147</v>
      </c>
      <c r="K50" s="112"/>
      <c r="L50" s="112"/>
      <c r="M50" s="112"/>
      <c r="N50" s="110"/>
      <c r="O50" s="110"/>
      <c r="P50" s="110"/>
      <c r="Q50" s="110"/>
    </row>
    <row r="51" spans="4:17" x14ac:dyDescent="0.2">
      <c r="D51" s="399" t="s">
        <v>351</v>
      </c>
      <c r="E51" s="310" t="s">
        <v>350</v>
      </c>
      <c r="F51" s="311">
        <v>2978278</v>
      </c>
      <c r="G51" s="404">
        <v>184347</v>
      </c>
      <c r="H51" s="312">
        <v>0.9417107624204577</v>
      </c>
      <c r="I51" s="312">
        <v>5.8289237579542311E-2</v>
      </c>
      <c r="J51" s="311">
        <v>3162625</v>
      </c>
      <c r="K51" s="112"/>
      <c r="L51" s="112"/>
      <c r="M51" s="112"/>
      <c r="N51" s="110"/>
      <c r="O51" s="110"/>
      <c r="P51" s="110"/>
      <c r="Q51" s="110"/>
    </row>
    <row r="52" spans="4:17" x14ac:dyDescent="0.2">
      <c r="D52" s="400"/>
      <c r="E52" s="137" t="s">
        <v>363</v>
      </c>
      <c r="F52" s="112">
        <v>3258121</v>
      </c>
      <c r="G52" s="405">
        <v>171240</v>
      </c>
      <c r="H52" s="145">
        <v>0.9500664992691058</v>
      </c>
      <c r="I52" s="145">
        <v>4.9933500730894184E-2</v>
      </c>
      <c r="J52" s="112">
        <v>3429361</v>
      </c>
      <c r="K52" s="112"/>
      <c r="L52" s="112"/>
      <c r="M52" s="112"/>
      <c r="N52" s="110"/>
      <c r="O52" s="110"/>
      <c r="P52" s="110"/>
      <c r="Q52" s="110"/>
    </row>
    <row r="53" spans="4:17" x14ac:dyDescent="0.2">
      <c r="D53" s="400"/>
      <c r="E53" s="137" t="s">
        <v>370</v>
      </c>
      <c r="F53" s="112">
        <v>3401345</v>
      </c>
      <c r="G53" s="405">
        <v>195506</v>
      </c>
      <c r="H53" s="145">
        <v>0.94564523245472221</v>
      </c>
      <c r="I53" s="145">
        <v>5.43547675452778E-2</v>
      </c>
      <c r="J53" s="112">
        <v>3596851</v>
      </c>
      <c r="K53" s="112"/>
      <c r="L53" s="112"/>
      <c r="M53" s="112"/>
      <c r="N53" s="110"/>
      <c r="O53" s="110"/>
      <c r="P53" s="110"/>
      <c r="Q53" s="110"/>
    </row>
    <row r="54" spans="4:17" x14ac:dyDescent="0.2">
      <c r="D54" s="401"/>
      <c r="E54" s="313" t="s">
        <v>384</v>
      </c>
      <c r="F54" s="314">
        <v>2709354</v>
      </c>
      <c r="G54" s="406">
        <v>167414</v>
      </c>
      <c r="H54" s="315">
        <v>0.94180483097698531</v>
      </c>
      <c r="I54" s="315">
        <v>5.8195169023014713E-2</v>
      </c>
      <c r="J54" s="314">
        <v>2876768</v>
      </c>
      <c r="K54" s="112"/>
      <c r="L54" s="112"/>
      <c r="M54" s="112"/>
      <c r="N54" s="110"/>
      <c r="O54" s="110"/>
      <c r="P54" s="110"/>
      <c r="Q54" s="110"/>
    </row>
    <row r="55" spans="4:17" x14ac:dyDescent="0.2">
      <c r="D55" s="381" t="s">
        <v>470</v>
      </c>
      <c r="E55" s="137" t="s">
        <v>471</v>
      </c>
      <c r="F55" s="112">
        <v>2140662</v>
      </c>
      <c r="G55" s="405">
        <v>131332</v>
      </c>
      <c r="H55" s="145">
        <v>0.94219526988187474</v>
      </c>
      <c r="I55" s="145">
        <v>5.7804730118125314E-2</v>
      </c>
      <c r="J55" s="112">
        <v>2271994</v>
      </c>
      <c r="K55" s="112"/>
      <c r="L55" s="112"/>
      <c r="M55" s="112"/>
      <c r="N55" s="110"/>
      <c r="O55" s="110"/>
      <c r="P55" s="110"/>
      <c r="Q55" s="110"/>
    </row>
    <row r="56" spans="4:17" x14ac:dyDescent="0.2">
      <c r="D56" s="313"/>
      <c r="E56" s="313" t="s">
        <v>472</v>
      </c>
      <c r="F56" s="314">
        <v>3086785</v>
      </c>
      <c r="G56" s="406">
        <v>215843</v>
      </c>
      <c r="H56" s="315">
        <v>0.93464507658749341</v>
      </c>
      <c r="I56" s="315">
        <v>6.5354923412506649E-2</v>
      </c>
      <c r="J56" s="314">
        <v>3302628</v>
      </c>
      <c r="K56" s="112"/>
      <c r="L56" s="112"/>
      <c r="M56" s="112"/>
      <c r="N56" s="110"/>
      <c r="O56" s="110"/>
      <c r="P56" s="110"/>
      <c r="Q56" s="110"/>
    </row>
    <row r="57" spans="4:17" x14ac:dyDescent="0.2">
      <c r="D57" s="381" t="s">
        <v>511</v>
      </c>
      <c r="E57" s="137" t="s">
        <v>512</v>
      </c>
      <c r="F57" s="112">
        <v>3533964</v>
      </c>
      <c r="G57" s="405">
        <v>160033</v>
      </c>
      <c r="H57" s="145">
        <v>0.95667755009005151</v>
      </c>
      <c r="I57" s="145">
        <v>4.3322449909948491E-2</v>
      </c>
      <c r="J57" s="112">
        <v>3693997</v>
      </c>
      <c r="K57" s="112"/>
      <c r="L57" s="112"/>
      <c r="M57" s="112"/>
      <c r="N57" s="110"/>
      <c r="O57" s="110"/>
      <c r="P57" s="110"/>
      <c r="Q57" s="110"/>
    </row>
    <row r="58" spans="4:17" x14ac:dyDescent="0.2">
      <c r="D58" s="313"/>
      <c r="E58" s="313" t="s">
        <v>554</v>
      </c>
      <c r="F58" s="314">
        <v>3632525</v>
      </c>
      <c r="G58" s="406">
        <v>163021</v>
      </c>
      <c r="H58" s="315">
        <v>0.95704939421100421</v>
      </c>
      <c r="I58" s="315">
        <v>4.2950605788995837E-2</v>
      </c>
      <c r="J58" s="314">
        <v>3795546</v>
      </c>
      <c r="K58" s="112"/>
      <c r="L58" s="112"/>
      <c r="M58" s="112"/>
      <c r="N58" s="110"/>
      <c r="O58" s="110"/>
      <c r="P58" s="110"/>
      <c r="Q58" s="110"/>
    </row>
    <row r="59" spans="4:17" x14ac:dyDescent="0.2">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equal" id="{45C1AF46-EC8A-4F88-91A4-961E4ED0B6C9}">
            <xm:f>'\Users\ymendez\OneDrive - superdesalud.gob.cl\Documentos\junio 2024\[Publicacion Casos Acumulados 202406 con formulas.xlsx]TODOS LOS AÑOS'!#REF!</xm:f>
            <x14:dxf>
              <font>
                <color rgb="FF9C0006"/>
              </font>
              <fill>
                <patternFill>
                  <bgColor rgb="FFFFC7CE"/>
                </patternFill>
              </fill>
            </x14:dxf>
          </x14:cfRule>
          <xm:sqref>F58</xm:sqref>
        </x14:conditionalFormatting>
        <x14:conditionalFormatting xmlns:xm="http://schemas.microsoft.com/office/excel/2006/main">
          <x14:cfRule type="cellIs" priority="1" operator="equal" id="{1F71F599-0D46-4C90-B3AC-A88F9657BE29}">
            <xm:f>'\Users\ymendez\OneDrive - superdesalud.gob.cl\Documentos\junio 2024\[Publicacion Casos Acumulados 202406 con formulas.xlsx]TODOS LOS AÑOS'!#REF!</xm:f>
            <x14:dxf>
              <font>
                <color rgb="FF9C0006"/>
              </font>
              <fill>
                <patternFill>
                  <bgColor rgb="FFFFC7CE"/>
                </patternFill>
              </fill>
            </x14:dxf>
          </x14:cfRule>
          <xm:sqref>G58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2"/>
      <c r="M11" s="472"/>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8">
        <v>2023</v>
      </c>
      <c r="V21" s="316">
        <v>3632523</v>
      </c>
      <c r="W21" s="316">
        <v>167143</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48" t="s">
        <v>63</v>
      </c>
      <c r="N6" s="449"/>
    </row>
    <row r="33" spans="4:14" ht="13.5" thickBot="1" x14ac:dyDescent="0.25"/>
    <row r="34" spans="4:14" ht="13.5" thickBot="1" x14ac:dyDescent="0.25">
      <c r="M34" s="448" t="s">
        <v>63</v>
      </c>
      <c r="N34" s="449"/>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hyperlink ref="M34" location="Indice!A1" display="Volver al Indice"/>
    <hyperlink ref="M6:N6" location="Indice!B32" display="Volver al Indice"/>
    <hyperlink ref="M34:N34" location="Indice!B32" display="Volver al Indice"/>
  </hyperlinks>
  <pageMargins left="0.74803149606299213" right="0.74803149606299213" top="0.98425196850393704" bottom="0.98425196850393704" header="0" footer="0"/>
  <pageSetup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25" t="s">
        <v>407</v>
      </c>
      <c r="B2" s="425"/>
      <c r="C2" s="425"/>
      <c r="D2" s="425"/>
      <c r="E2" s="425"/>
      <c r="F2" s="425"/>
    </row>
    <row r="3" spans="1:12" ht="13.9" customHeight="1" x14ac:dyDescent="0.2">
      <c r="A3" s="240"/>
      <c r="B3" s="240"/>
      <c r="C3" s="240"/>
      <c r="D3" s="240"/>
      <c r="E3" s="240"/>
      <c r="F3" s="240"/>
    </row>
    <row r="4" spans="1:12" s="56" customFormat="1" ht="24.6" customHeight="1" x14ac:dyDescent="0.2">
      <c r="A4" s="426" t="s">
        <v>233</v>
      </c>
      <c r="B4" s="429" t="s">
        <v>0</v>
      </c>
      <c r="C4" s="432" t="s">
        <v>408</v>
      </c>
      <c r="D4" s="433"/>
      <c r="E4" s="432" t="s">
        <v>409</v>
      </c>
      <c r="F4" s="433"/>
    </row>
    <row r="5" spans="1:12" ht="11.45" customHeight="1" x14ac:dyDescent="0.2">
      <c r="A5" s="427"/>
      <c r="B5" s="430"/>
      <c r="C5" s="268" t="s">
        <v>54</v>
      </c>
      <c r="D5" s="269" t="s">
        <v>55</v>
      </c>
      <c r="E5" s="268" t="s">
        <v>54</v>
      </c>
      <c r="F5" s="270" t="s">
        <v>55</v>
      </c>
      <c r="G5" s="56"/>
    </row>
    <row r="6" spans="1:12" ht="24" customHeight="1" x14ac:dyDescent="0.2">
      <c r="A6" s="428"/>
      <c r="B6" s="431"/>
      <c r="C6" s="256">
        <v>38717</v>
      </c>
      <c r="D6" s="257">
        <v>38717</v>
      </c>
      <c r="E6" s="256"/>
      <c r="F6" s="271"/>
      <c r="G6" s="56"/>
    </row>
    <row r="7" spans="1:12" x14ac:dyDescent="0.2">
      <c r="A7" s="258">
        <v>1</v>
      </c>
      <c r="B7" s="259" t="s">
        <v>1</v>
      </c>
      <c r="C7" s="260">
        <v>2822</v>
      </c>
      <c r="D7" s="261">
        <v>241</v>
      </c>
      <c r="E7" s="260">
        <v>2822</v>
      </c>
      <c r="F7" s="262">
        <v>241</v>
      </c>
      <c r="G7" s="67"/>
      <c r="J7" s="424"/>
      <c r="K7" s="424"/>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380" t="s">
        <v>56</v>
      </c>
      <c r="D24" s="261">
        <v>386</v>
      </c>
      <c r="E24" s="380"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24"/>
      <c r="I34" s="424"/>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4" t="s">
        <v>555</v>
      </c>
      <c r="R3" s="474"/>
      <c r="S3" s="474"/>
      <c r="T3" s="474"/>
    </row>
    <row r="5" spans="17:20" x14ac:dyDescent="0.2">
      <c r="Q5" s="319"/>
      <c r="R5" s="320" t="s">
        <v>166</v>
      </c>
      <c r="S5" s="320" t="s">
        <v>187</v>
      </c>
      <c r="T5" s="320" t="s">
        <v>188</v>
      </c>
    </row>
    <row r="6" spans="17:20" x14ac:dyDescent="0.2">
      <c r="Q6" s="321" t="s">
        <v>186</v>
      </c>
      <c r="R6" s="358">
        <v>35251446</v>
      </c>
      <c r="S6" s="358">
        <v>2053286</v>
      </c>
      <c r="T6" s="358">
        <v>37304732</v>
      </c>
    </row>
    <row r="7" spans="17:20" x14ac:dyDescent="0.2">
      <c r="Q7" s="321" t="s">
        <v>184</v>
      </c>
      <c r="R7" s="358">
        <v>5797902</v>
      </c>
      <c r="S7" s="358">
        <v>313250</v>
      </c>
      <c r="T7" s="358">
        <v>6111152</v>
      </c>
    </row>
    <row r="8" spans="17:20" x14ac:dyDescent="0.2">
      <c r="Q8" s="321" t="s">
        <v>185</v>
      </c>
      <c r="R8" s="358">
        <v>10543445</v>
      </c>
      <c r="S8" s="358">
        <v>452751</v>
      </c>
      <c r="T8" s="358">
        <v>10996196</v>
      </c>
    </row>
    <row r="9" spans="17:20" x14ac:dyDescent="0.2">
      <c r="Q9" s="322" t="s">
        <v>87</v>
      </c>
      <c r="R9" s="323">
        <v>51592793</v>
      </c>
      <c r="S9" s="323">
        <v>2819287</v>
      </c>
      <c r="T9" s="359">
        <v>54412080</v>
      </c>
    </row>
    <row r="10" spans="17:20" x14ac:dyDescent="0.2">
      <c r="Q10" s="321" t="s">
        <v>186</v>
      </c>
      <c r="R10" s="397">
        <v>0.68326298985209044</v>
      </c>
      <c r="S10" s="397">
        <v>0.7282997438714115</v>
      </c>
      <c r="T10" s="397">
        <v>0.68559650724618504</v>
      </c>
    </row>
    <row r="11" spans="17:20" x14ac:dyDescent="0.2">
      <c r="Q11" s="321" t="s">
        <v>184</v>
      </c>
      <c r="R11" s="324">
        <v>0.11237813777594867</v>
      </c>
      <c r="S11" s="324">
        <v>0.11110965290160242</v>
      </c>
      <c r="T11" s="324">
        <v>0.11231241297888263</v>
      </c>
    </row>
    <row r="12" spans="17:20" x14ac:dyDescent="0.2">
      <c r="Q12" s="321" t="s">
        <v>185</v>
      </c>
      <c r="R12" s="324">
        <v>0.20435887237196093</v>
      </c>
      <c r="S12" s="324">
        <v>0.16059060322698612</v>
      </c>
      <c r="T12" s="324">
        <v>0.20209107977493232</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D3BDDB0-2589-42DC-B07C-6F009216EB5A}">
            <xm:f>'\Users\ymendez\OneDrive - superdesalud.gob.cl\Documentos\marzo 2024\[Publicacion Casos Acumulados 202403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C91EE76C-A8F6-45E5-85FF-68FC8C4894C5}">
            <xm:f>'\Users\ymendez\OneDrive - superdesalud.gob.cl\Documentos\marzo 2024\[Publicacion Casos Acumulados 202403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E47AAB62-A64A-412A-8B65-BBEE562D15DC}">
            <xm:f>'\Users\ymendez\OneDrive - superdesalud.gob.cl\Documentos\marzo 2024\[Publicacion Casos Acumulados 202403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9BDEFF16-F509-4A2F-9DDD-8C93A309F0F5}">
            <xm:f>'\Users\ymendez\OneDrive - superdesalud.gob.cl\Documentos\marzo 2024\[Publicacion Casos Acumulados 202403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4F7D35C2-1078-4A86-B6CF-1215EFADA76E}">
            <xm:f>'\Users\ymendez\OneDrive - superdesalud.gob.cl\Documentos\marzo 2024\[Publicacion Casos Acumulados 202403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77A8459E-B704-4ED7-BAF9-4E7D3AA0D721}">
            <xm:f>'\Users\ymendez\OneDrive - superdesalud.gob.cl\Documentos\marzo 2024\[Publicacion Casos Acumulados 202403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2495FBCA-6CAD-4F43-828E-B3F79A3E5C93}">
            <xm:f>'\Users\ymendez\OneDrive - superdesalud.gob.cl\Documentos\marzo 2024\[Publicacion Casos Acumulados 202403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2D2DBC41-B80B-48C7-BB95-2051967DF4DF}">
            <xm:f>'\Users\ymendez\OneDrive - superdesalud.gob.cl\Documentos\marzo 2024\[Publicacion Casos Acumulados 202403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BA2433F6-598D-470C-94B9-90D3990A396E}">
            <xm:f>'\Users\ymendez\OneDrive - superdesalud.gob.cl\Documentos\marzo 2024\[Publicacion Casos Acumulados 202403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072BFE6C-3E59-4B69-9500-44C02528893B}">
            <xm:f>'\Users\ymendez\OneDrive - superdesalud.gob.cl\Documentos\marzo 2024\[Publicacion Casos Acumulados 202403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E6589754-1E0E-473E-9303-5197A1721430}">
            <xm:f>'\Users\ymendez\OneDrive - superdesalud.gob.cl\Documentos\marzo 2024\[Publicacion Casos Acumulados 202403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8D2BCA76-2190-400C-9D21-258EC1684FA5}">
            <xm:f>'\Users\ymendez\OneDrive - superdesalud.gob.cl\Documentos\marzo 2024\[Publicacion Casos Acumulados 202403 con formulas.xlsx]POBOBJ'!#REF!</xm:f>
            <x14:dxf>
              <font>
                <color rgb="FF9C0006"/>
              </font>
              <fill>
                <patternFill>
                  <bgColor rgb="FFFFC7CE"/>
                </patternFill>
              </fill>
            </x14:dxf>
          </x14:cfRule>
          <xm:sqref>T8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9:V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2"/>
      <c r="O12" s="472"/>
    </row>
    <row r="13" spans="11:15" x14ac:dyDescent="0.2">
      <c r="N13" s="20"/>
      <c r="O13" s="20"/>
    </row>
    <row r="14" spans="11:15" x14ac:dyDescent="0.2">
      <c r="K14" s="20"/>
      <c r="L14" s="20"/>
      <c r="M14" s="20"/>
      <c r="N14" s="20"/>
    </row>
    <row r="15" spans="11:15" x14ac:dyDescent="0.2">
      <c r="K15" s="20"/>
      <c r="L15" s="20"/>
      <c r="M15" s="20"/>
      <c r="N15" s="20"/>
    </row>
    <row r="35" spans="1:22"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398</v>
      </c>
      <c r="T35" s="327" t="s">
        <v>473</v>
      </c>
      <c r="U35" s="327" t="s">
        <v>513</v>
      </c>
      <c r="V35" s="327" t="s">
        <v>556</v>
      </c>
    </row>
    <row r="36" spans="1:22"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row>
    <row r="37" spans="1:22"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row>
    <row r="38" spans="1:22"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row>
    <row r="39" spans="1:22"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row>
    <row r="40" spans="1:22"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row>
    <row r="41" spans="1:22"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row>
    <row r="42" spans="1:22" x14ac:dyDescent="0.2">
      <c r="A42" s="162"/>
      <c r="B42" s="162"/>
      <c r="C42" s="328" t="s">
        <v>514</v>
      </c>
      <c r="D42" s="112"/>
      <c r="E42" s="112"/>
      <c r="F42" s="112"/>
      <c r="G42" s="112"/>
      <c r="H42" s="112"/>
      <c r="I42" s="112"/>
      <c r="J42" s="112"/>
      <c r="K42" s="112"/>
      <c r="L42" s="112"/>
      <c r="M42" s="112"/>
      <c r="N42" s="112"/>
      <c r="O42" s="112"/>
      <c r="P42" s="112"/>
      <c r="Q42" s="112"/>
      <c r="R42" s="112"/>
      <c r="S42" s="112"/>
      <c r="T42" s="112"/>
      <c r="U42" s="112">
        <v>1377</v>
      </c>
      <c r="V42" s="112">
        <v>3929</v>
      </c>
    </row>
    <row r="43" spans="1:22"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row>
    <row r="44" spans="1:22"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398</v>
      </c>
      <c r="T44" s="327" t="s">
        <v>473</v>
      </c>
      <c r="U44" s="327" t="s">
        <v>513</v>
      </c>
      <c r="V44" s="327" t="s">
        <v>556</v>
      </c>
    </row>
    <row r="45" spans="1:22"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row>
    <row r="46" spans="1:22"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row>
    <row r="47" spans="1:22"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row>
    <row r="48" spans="1:22"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row>
    <row r="49" spans="1:22"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row>
    <row r="50" spans="1:22"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row>
    <row r="51" spans="1:22" x14ac:dyDescent="0.2">
      <c r="A51" s="162"/>
      <c r="B51" s="162"/>
      <c r="C51" s="328" t="s">
        <v>514</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row>
    <row r="52" spans="1:22"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row>
    <row r="53" spans="1:22" x14ac:dyDescent="0.2">
      <c r="C53" s="117"/>
    </row>
  </sheetData>
  <mergeCells count="1">
    <mergeCell ref="N12:O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10.600073034181014</v>
      </c>
      <c r="F20" s="14">
        <f>'Tasas de Uso'!D22</f>
        <v>3.4239393277951113</v>
      </c>
      <c r="G20" s="18">
        <f>'Tasas de Uso'!E22</f>
        <v>3.0958705804541995</v>
      </c>
      <c r="H20" s="6"/>
      <c r="I20" s="6"/>
      <c r="J20" t="str">
        <f>+TRIM(D20)</f>
        <v>Salud oral integral de la embarazada</v>
      </c>
    </row>
    <row r="21" spans="1:10" x14ac:dyDescent="0.2">
      <c r="A21" s="6"/>
      <c r="B21" s="14">
        <v>2</v>
      </c>
      <c r="C21" s="14">
        <f>'Tasas de Uso'!A48</f>
        <v>41</v>
      </c>
      <c r="D21" s="19" t="s">
        <v>23</v>
      </c>
      <c r="E21" s="14">
        <f>'Tasas de Uso'!C48</f>
        <v>1065.124458351157</v>
      </c>
      <c r="F21" s="14">
        <f>'Tasas de Uso'!D48</f>
        <v>207.32144950914383</v>
      </c>
      <c r="G21" s="18">
        <f>'Tasas de Uso'!E48</f>
        <v>5.137550701449153</v>
      </c>
      <c r="J21" t="str">
        <f t="shared" ref="J21:J84" si="0">+TRIM(D21)</f>
        <v>Salud Oral</v>
      </c>
    </row>
    <row r="22" spans="1:10" x14ac:dyDescent="0.2">
      <c r="A22" s="6"/>
      <c r="B22" s="14">
        <v>3</v>
      </c>
      <c r="C22" s="14">
        <f>'Tasas de Uso'!A9</f>
        <v>2</v>
      </c>
      <c r="D22" s="19" t="s">
        <v>249</v>
      </c>
      <c r="E22" s="14">
        <f>'Tasas de Uso'!C9</f>
        <v>79.159193195197901</v>
      </c>
      <c r="F22" s="14">
        <f>'Tasas de Uso'!D9</f>
        <v>15.730949819768261</v>
      </c>
      <c r="G22" s="18">
        <f>'Tasas de Uso'!E9</f>
        <v>5.0320669827401447</v>
      </c>
      <c r="J22" t="str">
        <f t="shared" si="0"/>
        <v>Displasia luxante de caderas</v>
      </c>
    </row>
    <row r="23" spans="1:10" x14ac:dyDescent="0.2">
      <c r="A23" s="6"/>
      <c r="B23" s="14">
        <v>4</v>
      </c>
      <c r="C23" s="14">
        <f>'Tasas de Uso'!A76</f>
        <v>69</v>
      </c>
      <c r="D23" s="19" t="s">
        <v>83</v>
      </c>
      <c r="E23" s="14">
        <f>'Tasas de Uso'!C76</f>
        <v>1.9718068987595079</v>
      </c>
      <c r="F23" s="14">
        <f>'Tasas de Uso'!D76</f>
        <v>1.5693055252394261</v>
      </c>
      <c r="G23" s="18">
        <f>'Tasas de Uso'!E76</f>
        <v>1.2564837547861643</v>
      </c>
      <c r="J23" t="str">
        <f t="shared" si="0"/>
        <v>Analgesia del Parto</v>
      </c>
    </row>
    <row r="24" spans="1:10" x14ac:dyDescent="0.2">
      <c r="A24" s="6"/>
      <c r="B24" s="14">
        <v>5</v>
      </c>
      <c r="C24" s="14">
        <f>'Tasas de Uso'!A23</f>
        <v>16</v>
      </c>
      <c r="D24" s="19" t="s">
        <v>19</v>
      </c>
      <c r="E24" s="14">
        <f>'Tasas de Uso'!C23</f>
        <v>11.94556984037135</v>
      </c>
      <c r="F24" s="14">
        <f>'Tasas de Uso'!D23</f>
        <v>6.003501190800848</v>
      </c>
      <c r="G24" s="18">
        <f>'Tasas de Uso'!E23</f>
        <v>1.9897672142841449</v>
      </c>
      <c r="J24" t="str">
        <f t="shared" si="0"/>
        <v>Infección Respiratoria Aguda (IRA) Infantil</v>
      </c>
    </row>
    <row r="25" spans="1:10" x14ac:dyDescent="0.2">
      <c r="A25" s="6"/>
      <c r="B25" s="14">
        <v>6</v>
      </c>
      <c r="C25" s="14">
        <f>'Tasas de Uso'!A26</f>
        <v>19</v>
      </c>
      <c r="D25" s="19" t="s">
        <v>77</v>
      </c>
      <c r="E25" s="14">
        <f>'Tasas de Uso'!C26</f>
        <v>4755.8320488225008</v>
      </c>
      <c r="F25" s="14">
        <f>'Tasas de Uso'!D26</f>
        <v>4367.6160179266326</v>
      </c>
      <c r="G25" s="18">
        <f>'Tasas de Uso'!E26</f>
        <v>1.0888851101613459</v>
      </c>
      <c r="J25" t="str">
        <f t="shared" si="0"/>
        <v>Salud Oral Integral del Adulto de 60 años</v>
      </c>
    </row>
    <row r="26" spans="1:10" ht="22.5" x14ac:dyDescent="0.2">
      <c r="A26" s="6"/>
      <c r="B26" s="14">
        <v>7</v>
      </c>
      <c r="C26" s="14">
        <f>'Tasas de Uso'!A21</f>
        <v>14</v>
      </c>
      <c r="D26" s="19" t="s">
        <v>29</v>
      </c>
      <c r="E26" s="14">
        <f>'Tasas de Uso'!C21</f>
        <v>18.259570628431835</v>
      </c>
      <c r="F26" s="14">
        <f>'Tasas de Uso'!D21</f>
        <v>8.6894770433005633</v>
      </c>
      <c r="G26" s="18">
        <f>'Tasas de Uso'!E21</f>
        <v>2.1013428699382604</v>
      </c>
      <c r="J26" t="str">
        <f t="shared" si="0"/>
        <v>Vicios de refracción en personas de 65 años y más</v>
      </c>
    </row>
    <row r="27" spans="1:10" x14ac:dyDescent="0.2">
      <c r="A27" s="6"/>
      <c r="B27" s="14">
        <v>8</v>
      </c>
      <c r="C27" s="14">
        <f>'Tasas de Uso'!A19</f>
        <v>12</v>
      </c>
      <c r="D27" s="19" t="s">
        <v>24</v>
      </c>
      <c r="E27" s="14">
        <f>'Tasas de Uso'!C19</f>
        <v>123.18230422163685</v>
      </c>
      <c r="F27" s="14">
        <f>'Tasas de Uso'!D19</f>
        <v>89.56817550067727</v>
      </c>
      <c r="G27" s="18">
        <f>'Tasas de Uso'!E19</f>
        <v>1.3752909840248495</v>
      </c>
      <c r="J27" t="str">
        <f t="shared" si="0"/>
        <v>Prematurez</v>
      </c>
    </row>
    <row r="28" spans="1:10" x14ac:dyDescent="0.2">
      <c r="A28" s="6"/>
      <c r="B28" s="14">
        <v>9</v>
      </c>
      <c r="C28" s="14">
        <f>'Tasas de Uso'!A8</f>
        <v>1</v>
      </c>
      <c r="D28" s="19" t="s">
        <v>3</v>
      </c>
      <c r="E28" s="14">
        <f>'Tasas de Uso'!C8</f>
        <v>19.956490083196719</v>
      </c>
      <c r="F28" s="14">
        <f>'Tasas de Uso'!D8</f>
        <v>4.8505807143764077</v>
      </c>
      <c r="G28" s="18">
        <f>'Tasas de Uso'!E8</f>
        <v>4.1142476042195559</v>
      </c>
      <c r="J28" t="str">
        <f t="shared" si="0"/>
        <v>Cáncer Cérvicouterino</v>
      </c>
    </row>
    <row r="29" spans="1:10" ht="22.5" x14ac:dyDescent="0.2">
      <c r="A29" s="6"/>
      <c r="B29" s="14">
        <v>10</v>
      </c>
      <c r="C29" s="14">
        <f>'Tasas de Uso'!A13</f>
        <v>6</v>
      </c>
      <c r="D29" s="19" t="s">
        <v>36</v>
      </c>
      <c r="E29" s="14">
        <f>'Tasas de Uso'!C13</f>
        <v>4.2335854002777671</v>
      </c>
      <c r="F29" s="14">
        <f>'Tasas de Uso'!D13</f>
        <v>4.565252437060149</v>
      </c>
      <c r="G29" s="18">
        <f>'Tasas de Uso'!E13</f>
        <v>0.92734968299015619</v>
      </c>
      <c r="J29" t="str">
        <f t="shared" si="0"/>
        <v>Órtesis (o ayudas técnicas) para personas de 65 años y más</v>
      </c>
    </row>
    <row r="30" spans="1:10" x14ac:dyDescent="0.2">
      <c r="A30" s="6"/>
      <c r="B30" s="14"/>
      <c r="C30" s="14">
        <f>'Tasas de Uso'!A17</f>
        <v>10</v>
      </c>
      <c r="D30" s="19" t="s">
        <v>76</v>
      </c>
      <c r="E30" s="14">
        <f>'Tasas de Uso'!C17</f>
        <v>8.5755144027242931</v>
      </c>
      <c r="F30" s="14">
        <f>'Tasas de Uso'!D17</f>
        <v>5.0687586157582274</v>
      </c>
      <c r="G30" s="18">
        <f>'Tasas de Uso'!E17</f>
        <v>1.6918372037018961</v>
      </c>
      <c r="J30" t="str">
        <f t="shared" si="0"/>
        <v>Urgencia Odontológicas Ambulatoria</v>
      </c>
    </row>
    <row r="31" spans="1:10" ht="33.75" x14ac:dyDescent="0.2">
      <c r="A31" s="6"/>
      <c r="B31" s="14"/>
      <c r="C31" s="14">
        <f>'Tasas de Uso'!A28</f>
        <v>21</v>
      </c>
      <c r="D31" s="19" t="s">
        <v>73</v>
      </c>
      <c r="E31" s="14">
        <f>'Tasas de Uso'!C28</f>
        <v>952.96080779674594</v>
      </c>
      <c r="F31" s="14">
        <f>'Tasas de Uso'!D28</f>
        <v>211.96499017890847</v>
      </c>
      <c r="G31" s="18">
        <f>'Tasas de Uso'!E28</f>
        <v>4.4958405960927887</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7.1526328680491957</v>
      </c>
      <c r="F32" s="14">
        <f>'Tasas de Uso'!D51</f>
        <v>10.699810399359723</v>
      </c>
      <c r="G32" s="18">
        <f>'Tasas de Uso'!E51</f>
        <v>0.66848220679473058</v>
      </c>
      <c r="J32" t="str">
        <f t="shared" si="0"/>
        <v>Hipoacusia bilateral en personas de 65 años y más que requieren uso de audífonos</v>
      </c>
    </row>
    <row r="33" spans="1:10" x14ac:dyDescent="0.2">
      <c r="A33" s="6"/>
      <c r="B33" s="14"/>
      <c r="C33" s="14">
        <f>'Tasas de Uso'!A45</f>
        <v>38</v>
      </c>
      <c r="D33" s="19" t="s">
        <v>21</v>
      </c>
      <c r="E33" s="14">
        <f>'Tasas de Uso'!C45</f>
        <v>78.859388323591034</v>
      </c>
      <c r="F33" s="14">
        <f>'Tasas de Uso'!D45</f>
        <v>17.262360777633685</v>
      </c>
      <c r="G33" s="18">
        <f>'Tasas de Uso'!E45</f>
        <v>4.5682852617567082</v>
      </c>
      <c r="J33" t="str">
        <f t="shared" si="0"/>
        <v>Hipertensión Arterial</v>
      </c>
    </row>
    <row r="34" spans="1:10" ht="22.5" x14ac:dyDescent="0.2">
      <c r="A34" s="6"/>
      <c r="B34" s="14"/>
      <c r="C34" s="14">
        <f>'Tasas de Uso'!A12</f>
        <v>5</v>
      </c>
      <c r="D34" s="19" t="s">
        <v>20</v>
      </c>
      <c r="E34" s="14">
        <f>'Tasas de Uso'!C12</f>
        <v>316.24302996869403</v>
      </c>
      <c r="F34" s="14">
        <f>'Tasas de Uso'!D12</f>
        <v>18.403673886898723</v>
      </c>
      <c r="G34" s="18">
        <f>'Tasas de Uso'!E12</f>
        <v>17.183690164919859</v>
      </c>
      <c r="J34" t="str">
        <f t="shared" si="0"/>
        <v>Neumonía Comunitaria de Manejo Ambulatorio</v>
      </c>
    </row>
    <row r="35" spans="1:10" ht="22.5" x14ac:dyDescent="0.2">
      <c r="A35" s="6"/>
      <c r="B35" s="14"/>
      <c r="C35" s="14">
        <f>'Tasas de Uso'!A54</f>
        <v>47</v>
      </c>
      <c r="D35" s="19" t="s">
        <v>40</v>
      </c>
      <c r="E35" s="14">
        <f>'Tasas de Uso'!C54</f>
        <v>13957.873487360936</v>
      </c>
      <c r="F35" s="14">
        <f>'Tasas de Uso'!D54</f>
        <v>6943.6311523407403</v>
      </c>
      <c r="G35" s="18">
        <f>'Tasas de Uso'!E54</f>
        <v>2.0101692012623182</v>
      </c>
      <c r="J35" t="str">
        <f t="shared" si="0"/>
        <v>Síndrome de dificultad respiratoria en el recién nacido</v>
      </c>
    </row>
    <row r="36" spans="1:10" x14ac:dyDescent="0.2">
      <c r="A36" s="6"/>
      <c r="B36" s="14"/>
      <c r="C36" s="14">
        <f>'Tasas de Uso'!A61</f>
        <v>54</v>
      </c>
      <c r="D36" s="19" t="s">
        <v>34</v>
      </c>
      <c r="E36" s="14">
        <f>'Tasas de Uso'!C61</f>
        <v>573.74424757088673</v>
      </c>
      <c r="F36" s="14">
        <f>'Tasas de Uso'!D61</f>
        <v>1.4701326794743226</v>
      </c>
      <c r="G36" s="18">
        <f>'Tasas de Uso'!E61</f>
        <v>390.26698445751254</v>
      </c>
      <c r="J36" t="str">
        <f t="shared" si="0"/>
        <v>Depresión en personas de 15 años y más</v>
      </c>
    </row>
    <row r="37" spans="1:10" x14ac:dyDescent="0.2">
      <c r="A37" s="6"/>
      <c r="B37" s="14"/>
      <c r="C37" s="14">
        <f>'Tasas de Uso'!A60</f>
        <v>53</v>
      </c>
      <c r="D37" s="19" t="s">
        <v>241</v>
      </c>
      <c r="E37" s="14">
        <f>'Tasas de Uso'!C60</f>
        <v>9.1346166147673742</v>
      </c>
      <c r="F37" s="14">
        <f>'Tasas de Uso'!D60</f>
        <v>2.9627536288034348</v>
      </c>
      <c r="G37" s="18">
        <f>'Tasas de Uso'!E60</f>
        <v>3.0831509329571105</v>
      </c>
      <c r="J37" t="str">
        <f t="shared" si="0"/>
        <v>Retinopatía del prematuro</v>
      </c>
    </row>
    <row r="38" spans="1:10" ht="22.5" x14ac:dyDescent="0.2">
      <c r="A38" s="6"/>
      <c r="B38" s="14"/>
      <c r="C38" s="14">
        <f>'Tasas de Uso'!A57</f>
        <v>50</v>
      </c>
      <c r="D38" s="19" t="s">
        <v>39</v>
      </c>
      <c r="E38" s="14">
        <f>'Tasas de Uso'!C57</f>
        <v>50.62904184167796</v>
      </c>
      <c r="F38" s="14">
        <f>'Tasas de Uso'!D57</f>
        <v>1.7975681470924334</v>
      </c>
      <c r="G38" s="18">
        <f>'Tasas de Uso'!E57</f>
        <v>28.165297612538605</v>
      </c>
      <c r="J38" t="str">
        <f t="shared" si="0"/>
        <v>Asma bronquial moderada y severa en menores de 15 años</v>
      </c>
    </row>
    <row r="39" spans="1:10" x14ac:dyDescent="0.2">
      <c r="A39" s="6"/>
      <c r="B39" s="14"/>
      <c r="C39" s="14">
        <f>'Tasas de Uso'!A15</f>
        <v>8</v>
      </c>
      <c r="D39" s="19" t="s">
        <v>5</v>
      </c>
      <c r="E39" s="14">
        <f>'Tasas de Uso'!C15</f>
        <v>169.38773333586141</v>
      </c>
      <c r="F39" s="14">
        <f>'Tasas de Uso'!D15</f>
        <v>129.84582086781995</v>
      </c>
      <c r="G39" s="18">
        <f>'Tasas de Uso'!E15</f>
        <v>1.3045297276705903</v>
      </c>
      <c r="J39" t="str">
        <f t="shared" si="0"/>
        <v>Infarto Agudo del Miocardio (IAM)</v>
      </c>
    </row>
    <row r="40" spans="1:10" ht="22.5" x14ac:dyDescent="0.2">
      <c r="A40" s="6"/>
      <c r="B40" s="14"/>
      <c r="C40" s="14">
        <f>'Tasas de Uso'!A70</f>
        <v>63</v>
      </c>
      <c r="D40" s="19" t="s">
        <v>238</v>
      </c>
      <c r="E40" s="14">
        <f>'Tasas de Uso'!C70</f>
        <v>3.7343907022779783</v>
      </c>
      <c r="F40" s="14">
        <f>'Tasas de Uso'!D70</f>
        <v>4.2567059746859019</v>
      </c>
      <c r="G40" s="18">
        <f>'Tasas de Uso'!E70</f>
        <v>0.87729590074718167</v>
      </c>
      <c r="J40" t="str">
        <f t="shared" si="0"/>
        <v>Hipoacusia neurosensorial bilateral del prematuro</v>
      </c>
    </row>
    <row r="41" spans="1:10" ht="33.75" x14ac:dyDescent="0.2">
      <c r="A41" s="6"/>
      <c r="B41" s="14"/>
      <c r="C41" s="14">
        <f>'Tasas de Uso'!A36</f>
        <v>29</v>
      </c>
      <c r="D41" s="19" t="s">
        <v>26</v>
      </c>
      <c r="E41" s="14">
        <f>'Tasas de Uso'!C36</f>
        <v>6544.2636632228405</v>
      </c>
      <c r="F41" s="14">
        <f>'Tasas de Uso'!D36</f>
        <v>1301.1652687265876</v>
      </c>
      <c r="G41" s="18">
        <f>'Tasas de Uso'!E36</f>
        <v>5.0295406898060842</v>
      </c>
      <c r="J41" t="str">
        <f t="shared" si="0"/>
        <v>Colecistectomía preventiva del cancer de vesícula en personas de 35 a 49 años sintomáticos</v>
      </c>
    </row>
    <row r="42" spans="1:10" x14ac:dyDescent="0.2">
      <c r="A42" s="6"/>
      <c r="B42" s="14"/>
      <c r="C42" s="14">
        <f>'Tasas de Uso'!A44</f>
        <v>37</v>
      </c>
      <c r="D42" s="19" t="s">
        <v>7</v>
      </c>
      <c r="E42" s="14">
        <f>'Tasas de Uso'!C44</f>
        <v>128.72405070076618</v>
      </c>
      <c r="F42" s="14">
        <f>'Tasas de Uso'!D44</f>
        <v>24.988888931966429</v>
      </c>
      <c r="G42" s="18">
        <f>'Tasas de Uso'!E44</f>
        <v>5.1512514642497402</v>
      </c>
      <c r="J42" t="str">
        <f t="shared" si="0"/>
        <v>Diabetes Mellitus Tipo 2</v>
      </c>
    </row>
    <row r="43" spans="1:10" x14ac:dyDescent="0.2">
      <c r="A43" s="6"/>
      <c r="B43" s="14"/>
      <c r="C43" s="14">
        <f>'Tasas de Uso'!A30</f>
        <v>23</v>
      </c>
      <c r="D43" s="19" t="s">
        <v>30</v>
      </c>
      <c r="E43" s="14">
        <f>'Tasas de Uso'!C30</f>
        <v>21352.479379906588</v>
      </c>
      <c r="F43" s="14">
        <f>'Tasas de Uso'!D30</f>
        <v>9129.8291613749025</v>
      </c>
      <c r="G43" s="18">
        <f>'Tasas de Uso'!E30</f>
        <v>2.3387600142882654</v>
      </c>
      <c r="J43" t="str">
        <f t="shared" si="0"/>
        <v>Estrabismo en menores de 9 años</v>
      </c>
    </row>
    <row r="44" spans="1:10" x14ac:dyDescent="0.2">
      <c r="A44" s="6"/>
      <c r="B44" s="14"/>
      <c r="C44" s="14">
        <f>'Tasas de Uso'!A20</f>
        <v>13</v>
      </c>
      <c r="D44" s="19" t="s">
        <v>11</v>
      </c>
      <c r="E44" s="14">
        <f>'Tasas de Uso'!C20</f>
        <v>4.5734894417729466</v>
      </c>
      <c r="F44" s="14">
        <f>'Tasas de Uso'!D20</f>
        <v>3.595645673089888</v>
      </c>
      <c r="G44" s="18">
        <f>'Tasas de Uso'!E20</f>
        <v>1.2719522048574816</v>
      </c>
      <c r="J44" t="str">
        <f t="shared" si="0"/>
        <v>Cataratas</v>
      </c>
    </row>
    <row r="45" spans="1:10" ht="22.5" x14ac:dyDescent="0.2">
      <c r="A45" s="6"/>
      <c r="B45" s="14"/>
      <c r="C45" s="14">
        <f>'Tasas de Uso'!A32</f>
        <v>25</v>
      </c>
      <c r="D45" s="19" t="s">
        <v>38</v>
      </c>
      <c r="E45" s="14">
        <f>'Tasas de Uso'!C32</f>
        <v>32.210749334473746</v>
      </c>
      <c r="F45" s="14">
        <f>'Tasas de Uso'!D32</f>
        <v>12.899764949364899</v>
      </c>
      <c r="G45" s="18">
        <f>'Tasas de Uso'!E32</f>
        <v>2.4970028105868391</v>
      </c>
      <c r="J45" t="str">
        <f t="shared" si="0"/>
        <v>Enfermedad pulmonar obstructiva crónica de tratamiento ambulatorio</v>
      </c>
    </row>
    <row r="46" spans="1:10" x14ac:dyDescent="0.2">
      <c r="A46" s="6"/>
      <c r="B46" s="14"/>
      <c r="C46" s="14">
        <f>'Tasas de Uso'!A66</f>
        <v>59</v>
      </c>
      <c r="D46" s="19" t="s">
        <v>236</v>
      </c>
      <c r="E46" s="14">
        <f>'Tasas de Uso'!C66</f>
        <v>370.13569551006583</v>
      </c>
      <c r="F46" s="14">
        <f>'Tasas de Uso'!D66</f>
        <v>20.400431323405122</v>
      </c>
      <c r="G46" s="18">
        <f>'Tasas de Uso'!E66</f>
        <v>18.143523028624127</v>
      </c>
      <c r="J46" t="str">
        <f t="shared" si="0"/>
        <v>Displasia broncopulmonar del prematuro</v>
      </c>
    </row>
    <row r="47" spans="1:10" x14ac:dyDescent="0.2">
      <c r="A47" s="6"/>
      <c r="B47" s="14"/>
      <c r="C47" s="14">
        <f>'Tasas de Uso'!A27</f>
        <v>20</v>
      </c>
      <c r="D47" s="19" t="s">
        <v>2</v>
      </c>
      <c r="E47" s="14">
        <f>'Tasas de Uso'!C27</f>
        <v>1035.5230753754615</v>
      </c>
      <c r="F47" s="14">
        <f>'Tasas de Uso'!D27</f>
        <v>51.623037111227788</v>
      </c>
      <c r="G47" s="18">
        <f>'Tasas de Uso'!E27</f>
        <v>20.059321057463311</v>
      </c>
      <c r="J47" t="str">
        <f t="shared" si="0"/>
        <v>Cardiopatías Congénitas Operables</v>
      </c>
    </row>
    <row r="48" spans="1:10" ht="22.5" x14ac:dyDescent="0.2">
      <c r="A48" s="6"/>
      <c r="B48" s="14"/>
      <c r="C48" s="14">
        <f>'Tasas de Uso'!A58</f>
        <v>51</v>
      </c>
      <c r="D48" s="19" t="s">
        <v>242</v>
      </c>
      <c r="E48" s="14">
        <f>'Tasas de Uso'!C58</f>
        <v>4.5106693762472408E-2</v>
      </c>
      <c r="F48" s="14">
        <f>'Tasas de Uso'!D58</f>
        <v>0.14266413865812966</v>
      </c>
      <c r="G48" s="18">
        <f>'Tasas de Uso'!E58</f>
        <v>0.31617401672723744</v>
      </c>
      <c r="J48" t="str">
        <f t="shared" si="0"/>
        <v>Asma bronquial en personas de 15 años y más</v>
      </c>
    </row>
    <row r="49" spans="1:10" x14ac:dyDescent="0.2">
      <c r="A49" s="6"/>
      <c r="B49" s="14"/>
      <c r="C49" s="14">
        <f>'Tasas de Uso'!A25</f>
        <v>18</v>
      </c>
      <c r="D49" s="19" t="s">
        <v>9</v>
      </c>
      <c r="E49" s="14">
        <f>'Tasas de Uso'!C25</f>
        <v>693.46386609085619</v>
      </c>
      <c r="F49" s="14">
        <f>'Tasas de Uso'!D25</f>
        <v>6.2201564454944522</v>
      </c>
      <c r="G49" s="18">
        <f>'Tasas de Uso'!E25</f>
        <v>111.48656342770353</v>
      </c>
      <c r="J49" t="str">
        <f t="shared" si="0"/>
        <v>Disrafias Espinales</v>
      </c>
    </row>
    <row r="50" spans="1:10" ht="22.5" x14ac:dyDescent="0.2">
      <c r="A50" s="6"/>
      <c r="B50" s="14"/>
      <c r="C50" s="14">
        <f>'Tasas de Uso'!A24</f>
        <v>17</v>
      </c>
      <c r="D50" s="19" t="s">
        <v>37</v>
      </c>
      <c r="E50" s="14">
        <f>'Tasas de Uso'!C24</f>
        <v>14.059492508621847</v>
      </c>
      <c r="F50" s="14">
        <f>'Tasas de Uso'!D24</f>
        <v>7.965428629935702</v>
      </c>
      <c r="G50" s="18">
        <f>'Tasas de Uso'!E24</f>
        <v>1.7650641493143775</v>
      </c>
      <c r="J50" t="str">
        <f t="shared" si="0"/>
        <v>Accidente cerebrovascular isquémico en personas de 15 años y más</v>
      </c>
    </row>
    <row r="51" spans="1:10" ht="22.5" x14ac:dyDescent="0.2">
      <c r="A51" s="6"/>
      <c r="B51" s="14"/>
      <c r="C51" s="14">
        <f>'Tasas de Uso'!A11</f>
        <v>4</v>
      </c>
      <c r="D51" s="19" t="s">
        <v>248</v>
      </c>
      <c r="E51" s="14">
        <f>'Tasas de Uso'!C11</f>
        <v>94.395422418065465</v>
      </c>
      <c r="F51" s="14">
        <f>'Tasas de Uso'!D11</f>
        <v>29.474411046769585</v>
      </c>
      <c r="G51" s="18">
        <f>'Tasas de Uso'!E11</f>
        <v>3.2026228537113131</v>
      </c>
      <c r="J51" t="str">
        <f t="shared" si="0"/>
        <v>Prevención secundaria insuficiencia renal crónica terminal</v>
      </c>
    </row>
    <row r="52" spans="1:10" ht="22.5" x14ac:dyDescent="0.2">
      <c r="A52" s="6"/>
      <c r="B52" s="14"/>
      <c r="C52" s="14">
        <f>'Tasas de Uso'!A65</f>
        <v>58</v>
      </c>
      <c r="D52" s="19" t="s">
        <v>12</v>
      </c>
      <c r="E52" s="14">
        <f>'Tasas de Uso'!C65</f>
        <v>181.9311045727442</v>
      </c>
      <c r="F52" s="14">
        <f>'Tasas de Uso'!D65</f>
        <v>128.23128260426077</v>
      </c>
      <c r="G52" s="18">
        <f>'Tasas de Uso'!E65</f>
        <v>1.4187731798192209</v>
      </c>
      <c r="J52" t="str">
        <f t="shared" si="0"/>
        <v>Artrosis de Cadera Severa que requiere Prótesis</v>
      </c>
    </row>
    <row r="53" spans="1:10" x14ac:dyDescent="0.2">
      <c r="A53" s="6"/>
      <c r="B53" s="14"/>
      <c r="C53" s="14">
        <f>'Tasas de Uso'!A18</f>
        <v>11</v>
      </c>
      <c r="D53" s="19" t="s">
        <v>31</v>
      </c>
      <c r="E53" s="14">
        <f>'Tasas de Uso'!C18</f>
        <v>268.52659178139288</v>
      </c>
      <c r="F53" s="14">
        <f>'Tasas de Uso'!D18</f>
        <v>27.933638349261784</v>
      </c>
      <c r="G53" s="18">
        <f>'Tasas de Uso'!E18</f>
        <v>9.613018842154851</v>
      </c>
      <c r="J53" t="str">
        <f t="shared" si="0"/>
        <v>Retinopatía diabética</v>
      </c>
    </row>
    <row r="54" spans="1:10" x14ac:dyDescent="0.2">
      <c r="A54" s="6"/>
      <c r="B54" s="14"/>
      <c r="C54" s="14">
        <f>'Tasas de Uso'!A10</f>
        <v>3</v>
      </c>
      <c r="D54" s="19" t="s">
        <v>79</v>
      </c>
      <c r="E54" s="14">
        <f>'Tasas de Uso'!C10</f>
        <v>9655.8545985853289</v>
      </c>
      <c r="F54" s="14">
        <f>'Tasas de Uso'!D10</f>
        <v>182.00308749478609</v>
      </c>
      <c r="G54" s="18">
        <f>'Tasas de Uso'!E10</f>
        <v>53.053246137167555</v>
      </c>
      <c r="J54" t="str">
        <f t="shared" si="0"/>
        <v>Trauma Ocular grave</v>
      </c>
    </row>
    <row r="55" spans="1:10" x14ac:dyDescent="0.2">
      <c r="A55" s="6"/>
      <c r="B55" s="14"/>
      <c r="C55" s="14">
        <f>'Tasas de Uso'!A33</f>
        <v>26</v>
      </c>
      <c r="D55" s="19" t="s">
        <v>71</v>
      </c>
      <c r="E55" s="14">
        <f>'Tasas de Uso'!C33</f>
        <v>427.30003819497983</v>
      </c>
      <c r="F55" s="14">
        <f>'Tasas de Uso'!D33</f>
        <v>119.90683151667919</v>
      </c>
      <c r="G55" s="18">
        <f>'Tasas de Uso'!E33</f>
        <v>3.563600445363631</v>
      </c>
      <c r="J55" t="str">
        <f t="shared" si="0"/>
        <v>Cuidados Paliativos del Cáncer Terminal</v>
      </c>
    </row>
    <row r="56" spans="1:10" x14ac:dyDescent="0.2">
      <c r="A56" s="6"/>
      <c r="B56" s="14"/>
      <c r="C56" s="14">
        <f>'Tasas de Uso'!A14</f>
        <v>7</v>
      </c>
      <c r="D56" s="19" t="s">
        <v>27</v>
      </c>
      <c r="E56" s="14">
        <f>'Tasas de Uso'!C14</f>
        <v>591.22632277151502</v>
      </c>
      <c r="F56" s="14">
        <f>'Tasas de Uso'!D14</f>
        <v>91.333581568934591</v>
      </c>
      <c r="G56" s="18">
        <f>'Tasas de Uso'!E14</f>
        <v>6.4732633125230423</v>
      </c>
      <c r="J56" t="str">
        <f t="shared" si="0"/>
        <v>Cáncer gástrico</v>
      </c>
    </row>
    <row r="57" spans="1:10" ht="22.5" x14ac:dyDescent="0.2">
      <c r="A57" s="6"/>
      <c r="B57" s="14"/>
      <c r="C57" s="14">
        <f>'Tasas de Uso'!A16</f>
        <v>9</v>
      </c>
      <c r="D57" s="19" t="s">
        <v>78</v>
      </c>
      <c r="E57" s="14">
        <f>'Tasas de Uso'!C16</f>
        <v>248.4300600372645</v>
      </c>
      <c r="F57" s="14">
        <f>'Tasas de Uso'!D16</f>
        <v>23.31477865532014</v>
      </c>
      <c r="G57" s="18">
        <f>'Tasas de Uso'!E16</f>
        <v>10.655475812573322</v>
      </c>
      <c r="J57" t="str">
        <f t="shared" si="0"/>
        <v>Atención de Urgencia del Traumatismo Cráneo Encefálico moderado o grave</v>
      </c>
    </row>
    <row r="58" spans="1:10" x14ac:dyDescent="0.2">
      <c r="A58" s="6"/>
      <c r="B58" s="14"/>
      <c r="C58" s="14">
        <f>'Tasas de Uso'!A62</f>
        <v>55</v>
      </c>
      <c r="D58" s="19" t="s">
        <v>8</v>
      </c>
      <c r="E58" s="14">
        <f>'Tasas de Uso'!C62</f>
        <v>3.3507829652122356</v>
      </c>
      <c r="F58" s="14">
        <f>'Tasas de Uso'!D62</f>
        <v>0.62772221009577045</v>
      </c>
      <c r="G58" s="18">
        <f>'Tasas de Uso'!E62</f>
        <v>5.3380028798105021</v>
      </c>
      <c r="J58" t="str">
        <f t="shared" si="0"/>
        <v>Cáncer de Mama</v>
      </c>
    </row>
    <row r="59" spans="1:10" ht="33.75" x14ac:dyDescent="0.2">
      <c r="A59" s="6"/>
      <c r="B59" s="14"/>
      <c r="C59" s="14">
        <f>'Tasas de Uso'!A34</f>
        <v>27</v>
      </c>
      <c r="D59" s="19" t="s">
        <v>35</v>
      </c>
      <c r="E59" s="14">
        <f>'Tasas de Uso'!C34</f>
        <v>60.481632522080851</v>
      </c>
      <c r="F59" s="14">
        <f>'Tasas de Uso'!D34</f>
        <v>2.5394216681147075</v>
      </c>
      <c r="G59" s="18">
        <f>'Tasas de Uso'!E34</f>
        <v>23.81708925362641</v>
      </c>
      <c r="J59" t="str">
        <f t="shared" si="0"/>
        <v>Tratamiento quirúrgico de la hiperplasia benigna de la próstata en personas sintomáticas</v>
      </c>
    </row>
    <row r="60" spans="1:10" ht="22.5" x14ac:dyDescent="0.2">
      <c r="A60" s="6"/>
      <c r="B60" s="14"/>
      <c r="C60" s="14">
        <f>'Tasas de Uso'!A39</f>
        <v>32</v>
      </c>
      <c r="D60" s="19" t="s">
        <v>246</v>
      </c>
      <c r="E60" s="14">
        <f>'Tasas de Uso'!C39</f>
        <v>10.413202445736488</v>
      </c>
      <c r="F60" s="14">
        <f>'Tasas de Uso'!D39</f>
        <v>1.9116994580189373</v>
      </c>
      <c r="G60" s="18">
        <f>'Tasas de Uso'!E39</f>
        <v>5.4470918020385479</v>
      </c>
      <c r="J60" t="str">
        <f t="shared" si="0"/>
        <v>Epilepsia no refractaria en personas de 15 años y más</v>
      </c>
    </row>
    <row r="61" spans="1:10" x14ac:dyDescent="0.2">
      <c r="A61" s="6"/>
      <c r="B61" s="14"/>
      <c r="C61" s="14">
        <f>'Tasas de Uso'!A43</f>
        <v>36</v>
      </c>
      <c r="D61" s="19" t="s">
        <v>245</v>
      </c>
      <c r="E61" s="14">
        <f>'Tasas de Uso'!C43</f>
        <v>1844.6608271889661</v>
      </c>
      <c r="F61" s="14">
        <f>'Tasas de Uso'!D43</f>
        <v>167.66456497663728</v>
      </c>
      <c r="G61" s="18">
        <f>'Tasas de Uso'!E43</f>
        <v>11.002091154120759</v>
      </c>
      <c r="J61" t="str">
        <f t="shared" si="0"/>
        <v>Enfermedad de Parkinson</v>
      </c>
    </row>
    <row r="62" spans="1:10" ht="22.5" x14ac:dyDescent="0.2">
      <c r="A62" s="6"/>
      <c r="B62" s="14"/>
      <c r="C62" s="14">
        <f>'Tasas de Uso'!A49</f>
        <v>42</v>
      </c>
      <c r="D62" s="19" t="s">
        <v>25</v>
      </c>
      <c r="E62" s="14">
        <f>'Tasas de Uso'!C49</f>
        <v>2.49375578372526</v>
      </c>
      <c r="F62" s="14">
        <f>'Tasas de Uso'!D49</f>
        <v>1.0271817983385334</v>
      </c>
      <c r="G62" s="18">
        <f>'Tasas de Uso'!E49</f>
        <v>2.4277647712984303</v>
      </c>
      <c r="J62" t="str">
        <f t="shared" si="0"/>
        <v>Trastorno de Conducción que requiere Marcapaso</v>
      </c>
    </row>
    <row r="63" spans="1:10" x14ac:dyDescent="0.2">
      <c r="A63" s="6"/>
      <c r="B63" s="14"/>
      <c r="C63" s="14">
        <f>'Tasas de Uso'!A63</f>
        <v>56</v>
      </c>
      <c r="D63" s="19" t="s">
        <v>81</v>
      </c>
      <c r="E63" s="14">
        <f>'Tasas de Uso'!C63</f>
        <v>635.84423422987072</v>
      </c>
      <c r="F63" s="14">
        <f>'Tasas de Uso'!D63</f>
        <v>476.52034256517959</v>
      </c>
      <c r="G63" s="18">
        <f>'Tasas de Uso'!E63</f>
        <v>1.33434856276445</v>
      </c>
      <c r="J63" t="str">
        <f t="shared" si="0"/>
        <v>Artritis Reumatoide</v>
      </c>
    </row>
    <row r="64" spans="1:10" ht="33.75" x14ac:dyDescent="0.2">
      <c r="A64" s="6"/>
      <c r="B64" s="14"/>
      <c r="C64" s="14">
        <f>'Tasas de Uso'!A29</f>
        <v>22</v>
      </c>
      <c r="D64" s="19" t="s">
        <v>82</v>
      </c>
      <c r="E64" s="14">
        <f>'Tasas de Uso'!C29</f>
        <v>49.624144401894448</v>
      </c>
      <c r="F64" s="14">
        <f>'Tasas de Uso'!D29</f>
        <v>20.847778053291343</v>
      </c>
      <c r="G64" s="18">
        <f>'Tasas de Uso'!E29</f>
        <v>2.3803085525490828</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5.5223480792055497</v>
      </c>
      <c r="F65" s="14">
        <f>'Tasas de Uso'!D55</f>
        <v>1.1413131092650373</v>
      </c>
      <c r="G65" s="18">
        <f>'Tasas de Uso'!E55</f>
        <v>4.8385916488436154</v>
      </c>
      <c r="J65" t="str">
        <f t="shared" si="0"/>
        <v>Cáncer de próstata en personas de 15 años y más</v>
      </c>
    </row>
    <row r="66" spans="1:10" x14ac:dyDescent="0.2">
      <c r="A66" s="6"/>
      <c r="B66" s="14"/>
      <c r="C66" s="14">
        <f>'Tasas de Uso'!A46</f>
        <v>39</v>
      </c>
      <c r="D66" s="19" t="s">
        <v>14</v>
      </c>
      <c r="E66" s="14">
        <f>'Tasas de Uso'!C46</f>
        <v>674.77882192413927</v>
      </c>
      <c r="F66" s="14">
        <f>'Tasas de Uso'!D46</f>
        <v>585.64078900451557</v>
      </c>
      <c r="G66" s="18">
        <f>'Tasas de Uso'!E46</f>
        <v>1.1522059846124146</v>
      </c>
      <c r="J66" t="str">
        <f t="shared" si="0"/>
        <v>Cánceres Infantiles</v>
      </c>
    </row>
    <row r="67" spans="1:10" x14ac:dyDescent="0.2">
      <c r="A67" s="6"/>
      <c r="B67" s="14"/>
      <c r="C67" s="14">
        <f>'Tasas de Uso'!A52</f>
        <v>45</v>
      </c>
      <c r="D67" s="19" t="s">
        <v>16</v>
      </c>
      <c r="E67" s="14">
        <f>'Tasas de Uso'!C52</f>
        <v>7.6601634310934594</v>
      </c>
      <c r="F67" s="14">
        <f>'Tasas de Uso'!D52</f>
        <v>2.8548660133840347</v>
      </c>
      <c r="G67" s="18">
        <f>'Tasas de Uso'!E52</f>
        <v>2.6831954267490938</v>
      </c>
      <c r="J67" t="str">
        <f t="shared" si="0"/>
        <v>Cáncer de Testículo</v>
      </c>
    </row>
    <row r="68" spans="1:10" x14ac:dyDescent="0.2">
      <c r="A68" s="6"/>
      <c r="B68" s="14"/>
      <c r="C68" s="14">
        <f>'Tasas de Uso'!A42</f>
        <v>35</v>
      </c>
      <c r="D68" s="19" t="s">
        <v>1</v>
      </c>
      <c r="E68" s="14">
        <f>'Tasas de Uso'!C42</f>
        <v>121.48877485401665</v>
      </c>
      <c r="F68" s="14">
        <f>'Tasas de Uso'!D42</f>
        <v>77.425023012583011</v>
      </c>
      <c r="G68" s="18">
        <f>'Tasas de Uso'!E42</f>
        <v>1.5691151274733552</v>
      </c>
      <c r="J68" t="str">
        <f t="shared" si="0"/>
        <v>Insuficiencia Renal Crónica Terminal</v>
      </c>
    </row>
    <row r="69" spans="1:10" x14ac:dyDescent="0.2">
      <c r="A69" s="6"/>
      <c r="B69" s="14"/>
      <c r="C69" s="14">
        <f>'Tasas de Uso'!A38</f>
        <v>31</v>
      </c>
      <c r="D69" s="19" t="s">
        <v>15</v>
      </c>
      <c r="E69" s="14">
        <f>'Tasas de Uso'!C38</f>
        <v>103.84849666800073</v>
      </c>
      <c r="F69" s="14">
        <f>'Tasas de Uso'!D38</f>
        <v>5.6780327185935597</v>
      </c>
      <c r="G69" s="18">
        <f>'Tasas de Uso'!E38</f>
        <v>18.289520651745004</v>
      </c>
      <c r="J69" t="str">
        <f t="shared" si="0"/>
        <v>Esquizofrenia</v>
      </c>
    </row>
    <row r="70" spans="1:10" x14ac:dyDescent="0.2">
      <c r="A70" s="6"/>
      <c r="B70" s="14"/>
      <c r="C70" s="14">
        <f>'Tasas de Uso'!A68</f>
        <v>61</v>
      </c>
      <c r="D70" s="19" t="s">
        <v>22</v>
      </c>
      <c r="E70" s="14">
        <f>'Tasas de Uso'!C68</f>
        <v>138.17634346459994</v>
      </c>
      <c r="F70" s="14">
        <f>'Tasas de Uso'!D68</f>
        <v>122.44203124069305</v>
      </c>
      <c r="G70" s="18">
        <f>'Tasas de Uso'!E68</f>
        <v>1.1285041751143186</v>
      </c>
      <c r="J70" t="str">
        <f t="shared" si="0"/>
        <v>Epilepsia No Refractaria</v>
      </c>
    </row>
    <row r="71" spans="1:10" ht="22.5" x14ac:dyDescent="0.2">
      <c r="A71" s="6"/>
      <c r="B71" s="14"/>
      <c r="C71" s="14">
        <f>'Tasas de Uso'!A74</f>
        <v>67</v>
      </c>
      <c r="D71" s="19" t="s">
        <v>75</v>
      </c>
      <c r="E71" s="14">
        <f>'Tasas de Uso'!C74</f>
        <v>0.91502150203872579</v>
      </c>
      <c r="F71" s="14">
        <f>'Tasas de Uso'!D74</f>
        <v>1.8261009748240595</v>
      </c>
      <c r="G71" s="18">
        <f>'Tasas de Uso'!E74</f>
        <v>0.50107935686682714</v>
      </c>
      <c r="J71" t="str">
        <f t="shared" si="0"/>
        <v>Tratamiento quirúrgico de Hernia del Núcleo Pulposo lumbar</v>
      </c>
    </row>
    <row r="72" spans="1:10" x14ac:dyDescent="0.2">
      <c r="A72" s="6"/>
      <c r="B72" s="14"/>
      <c r="C72" s="14">
        <f>'Tasas de Uso'!A53</f>
        <v>46</v>
      </c>
      <c r="D72" s="19" t="s">
        <v>17</v>
      </c>
      <c r="E72" s="14">
        <f>'Tasas de Uso'!C53</f>
        <v>796.89995870159987</v>
      </c>
      <c r="F72" s="14">
        <f>'Tasas de Uso'!D53</f>
        <v>8.7881109413407863</v>
      </c>
      <c r="G72" s="18">
        <f>'Tasas de Uso'!E53</f>
        <v>90.679323920780888</v>
      </c>
      <c r="J72" t="str">
        <f t="shared" si="0"/>
        <v>Linfoma del Adulto</v>
      </c>
    </row>
    <row r="73" spans="1:10" ht="22.5" x14ac:dyDescent="0.2">
      <c r="B73" s="7"/>
      <c r="C73" s="14">
        <f>'Tasas de Uso'!A37</f>
        <v>30</v>
      </c>
      <c r="D73" s="19" t="s">
        <v>32</v>
      </c>
      <c r="E73" s="14">
        <f>'Tasas de Uso'!C37</f>
        <v>253.08622292136849</v>
      </c>
      <c r="F73" s="14">
        <f>'Tasas de Uso'!D37</f>
        <v>44.184528812629665</v>
      </c>
      <c r="G73" s="18">
        <f>'Tasas de Uso'!E37</f>
        <v>5.7279375773048091</v>
      </c>
      <c r="J73" t="str">
        <f t="shared" si="0"/>
        <v>Desprendimiento de retina regmatógeno no traumático</v>
      </c>
    </row>
    <row r="74" spans="1:10" x14ac:dyDescent="0.2">
      <c r="B74" s="7"/>
      <c r="C74" s="14">
        <f>'Tasas de Uso'!A40</f>
        <v>33</v>
      </c>
      <c r="D74" s="19" t="s">
        <v>13</v>
      </c>
      <c r="E74" s="14">
        <f>'Tasas de Uso'!C40</f>
        <v>2.0491326594951751</v>
      </c>
      <c r="F74" s="14">
        <f>'Tasas de Uso'!D40</f>
        <v>0.19972979412138153</v>
      </c>
      <c r="G74" s="18">
        <f>'Tasas de Uso'!E40</f>
        <v>10.259524216251174</v>
      </c>
      <c r="J74" t="str">
        <f t="shared" si="0"/>
        <v>Fisura Labiopalatina</v>
      </c>
    </row>
    <row r="75" spans="1:10" ht="22.5" x14ac:dyDescent="0.2">
      <c r="B75" s="7"/>
      <c r="C75" s="14">
        <f>'Tasas de Uso'!A69</f>
        <v>62</v>
      </c>
      <c r="D75" s="19" t="s">
        <v>10</v>
      </c>
      <c r="E75" s="14">
        <f>'Tasas de Uso'!C69</f>
        <v>15.420045453370923</v>
      </c>
      <c r="F75" s="14">
        <f>'Tasas de Uso'!D69</f>
        <v>7.7323963152706261</v>
      </c>
      <c r="G75" s="18">
        <f>'Tasas de Uso'!E69</f>
        <v>1.994213025904795</v>
      </c>
      <c r="J75" t="str">
        <f t="shared" si="0"/>
        <v>Escoliosis, tratamiento quirúrgico en menores de 25 años</v>
      </c>
    </row>
    <row r="76" spans="1:10" x14ac:dyDescent="0.2">
      <c r="B76" s="7"/>
      <c r="C76" s="14">
        <f>'Tasas de Uso'!A41</f>
        <v>34</v>
      </c>
      <c r="D76" s="19" t="s">
        <v>46</v>
      </c>
      <c r="E76" s="14">
        <f>'Tasas de Uso'!C41</f>
        <v>236.58486124914427</v>
      </c>
      <c r="F76" s="14">
        <f>'Tasas de Uso'!D41</f>
        <v>248.69055049923148</v>
      </c>
      <c r="G76" s="18">
        <f>'Tasas de Uso'!E41</f>
        <v>0.95132227892943355</v>
      </c>
      <c r="J76" t="str">
        <f t="shared" si="0"/>
        <v>Politraumatizado grave</v>
      </c>
    </row>
    <row r="77" spans="1:10" ht="33.75" x14ac:dyDescent="0.2">
      <c r="B77" s="7"/>
      <c r="C77" s="14">
        <f>'Tasas de Uso'!A59</f>
        <v>52</v>
      </c>
      <c r="D77" s="19" t="s">
        <v>74</v>
      </c>
      <c r="E77" s="14">
        <f>'Tasas de Uso'!C59</f>
        <v>47.142517182039981</v>
      </c>
      <c r="F77" s="14">
        <f>'Tasas de Uso'!D59</f>
        <v>14.591537401740622</v>
      </c>
      <c r="G77" s="18">
        <f>'Tasas de Uso'!E59</f>
        <v>3.2308122087543949</v>
      </c>
      <c r="J77" t="str">
        <f t="shared" si="0"/>
        <v>Tratamiento quirúrgico de Tumores Primarios del Sistema Nervioso Central de personas de 15 años o más</v>
      </c>
    </row>
    <row r="78" spans="1:10" x14ac:dyDescent="0.2">
      <c r="B78" s="7"/>
      <c r="C78" s="14">
        <f>'Tasas de Uso'!A56</f>
        <v>49</v>
      </c>
      <c r="D78" s="19" t="s">
        <v>43</v>
      </c>
      <c r="E78" s="14">
        <f>'Tasas de Uso'!C56</f>
        <v>67.505389122237276</v>
      </c>
      <c r="F78" s="14">
        <f>'Tasas de Uso'!D56</f>
        <v>3.0815453950156004</v>
      </c>
      <c r="G78" s="18">
        <f>'Tasas de Uso'!E56</f>
        <v>21.906342587530023</v>
      </c>
      <c r="J78" t="str">
        <f t="shared" si="0"/>
        <v>Leucemia en personas de 15 años y más</v>
      </c>
    </row>
    <row r="79" spans="1:10" x14ac:dyDescent="0.2">
      <c r="B79" s="7"/>
      <c r="C79" s="14">
        <f>'Tasas de Uso'!A31</f>
        <v>24</v>
      </c>
      <c r="D79" s="19" t="s">
        <v>33</v>
      </c>
      <c r="E79" s="14">
        <f>'Tasas de Uso'!C31</f>
        <v>116.05930897892436</v>
      </c>
      <c r="F79" s="14">
        <f>'Tasas de Uso'!D31</f>
        <v>15.856431042901621</v>
      </c>
      <c r="G79" s="18">
        <f>'Tasas de Uso'!E31</f>
        <v>7.3193840823897212</v>
      </c>
      <c r="J79" t="str">
        <f t="shared" si="0"/>
        <v>Hemofilia</v>
      </c>
    </row>
    <row r="80" spans="1:10" x14ac:dyDescent="0.2">
      <c r="B80" s="7"/>
      <c r="C80" s="14">
        <f>'Tasas de Uso'!A73</f>
        <v>66</v>
      </c>
      <c r="D80" s="19" t="s">
        <v>6</v>
      </c>
      <c r="E80" s="14">
        <f>'Tasas de Uso'!C73</f>
        <v>1161.1739672115607</v>
      </c>
      <c r="F80" s="14">
        <f>'Tasas de Uso'!D73</f>
        <v>375.51389012858408</v>
      </c>
      <c r="G80" s="18">
        <f>'Tasas de Uso'!E73</f>
        <v>3.0922264068952274</v>
      </c>
      <c r="J80" t="str">
        <f t="shared" si="0"/>
        <v>Diabetes Mellitus Tipo 1</v>
      </c>
    </row>
    <row r="81" spans="2:10" x14ac:dyDescent="0.2">
      <c r="B81" s="7"/>
      <c r="C81" s="14">
        <f>'Tasas de Uso'!A35</f>
        <v>28</v>
      </c>
      <c r="D81" s="19" t="s">
        <v>84</v>
      </c>
      <c r="E81" s="14">
        <f>'Tasas de Uso'!C35</f>
        <v>53.516152884863644</v>
      </c>
      <c r="F81" s="14">
        <f>'Tasas de Uso'!D35</f>
        <v>24.908143238429048</v>
      </c>
      <c r="G81" s="18">
        <f>'Tasas de Uso'!E35</f>
        <v>2.1485404340495875</v>
      </c>
      <c r="J81" t="str">
        <f t="shared" si="0"/>
        <v>Gran Quemado</v>
      </c>
    </row>
    <row r="82" spans="2:10" ht="22.5" x14ac:dyDescent="0.2">
      <c r="B82" s="7"/>
      <c r="C82" s="14">
        <f>'Tasas de Uso'!A47</f>
        <v>40</v>
      </c>
      <c r="D82" s="19" t="s">
        <v>244</v>
      </c>
      <c r="E82" s="14">
        <f>'Tasas de Uso'!C47</f>
        <v>587.82567236090108</v>
      </c>
      <c r="F82" s="14">
        <f>'Tasas de Uso'!D47</f>
        <v>291.43473319150172</v>
      </c>
      <c r="G82" s="18">
        <f>'Tasas de Uso'!E47</f>
        <v>2.01700622957196</v>
      </c>
      <c r="J82" t="str">
        <f t="shared" si="0"/>
        <v>Hemorragia Subaracnoidea secundaria a ruptura de Aneurismas Cerebrales</v>
      </c>
    </row>
    <row r="83" spans="2:10" x14ac:dyDescent="0.2">
      <c r="B83" s="7"/>
      <c r="C83" s="14">
        <f>'Tasas de Uso'!A72</f>
        <v>65</v>
      </c>
      <c r="D83" s="19" t="s">
        <v>239</v>
      </c>
      <c r="E83" s="14">
        <f>'Tasas de Uso'!C72</f>
        <v>26949.64272495154</v>
      </c>
      <c r="F83" s="14">
        <f>'Tasas de Uso'!D72</f>
        <v>518.75382508087318</v>
      </c>
      <c r="G83" s="18">
        <f>'Tasas de Uso'!E72</f>
        <v>51.950735439396745</v>
      </c>
      <c r="J83" t="str">
        <f t="shared" si="0"/>
        <v>Artritis idiopática juvenil</v>
      </c>
    </row>
    <row r="84" spans="2:10" x14ac:dyDescent="0.2">
      <c r="B84" s="7"/>
      <c r="C84" s="14">
        <f>'Tasas de Uso'!A50</f>
        <v>43</v>
      </c>
      <c r="D84" s="19" t="s">
        <v>243</v>
      </c>
      <c r="E84" s="14">
        <f>'Tasas de Uso'!C50</f>
        <v>9.6663967106655555</v>
      </c>
      <c r="F84" s="14">
        <f>'Tasas de Uso'!D50</f>
        <v>7.3310139602948059</v>
      </c>
      <c r="G84" s="18">
        <f>'Tasas de Uso'!E50</f>
        <v>1.3185620383509453</v>
      </c>
      <c r="J84" t="str">
        <f t="shared" si="0"/>
        <v>Hepatitis C</v>
      </c>
    </row>
    <row r="85" spans="2:10" x14ac:dyDescent="0.2">
      <c r="B85" s="7"/>
      <c r="C85" s="14">
        <f>'Tasas de Uso'!A67</f>
        <v>60</v>
      </c>
      <c r="D85" s="19" t="s">
        <v>237</v>
      </c>
      <c r="E85" s="14">
        <f>'Tasas de Uso'!C67</f>
        <v>27.500462504174035</v>
      </c>
      <c r="F85" s="14">
        <f>'Tasas de Uso'!D67</f>
        <v>11.454709312960633</v>
      </c>
      <c r="G85" s="18">
        <f>'Tasas de Uso'!E67</f>
        <v>2.4007996844632409</v>
      </c>
      <c r="J85" t="str">
        <f>+TRIM(D85)</f>
        <v>Hepatitis B</v>
      </c>
    </row>
    <row r="86" spans="2:10" x14ac:dyDescent="0.2">
      <c r="B86" s="7"/>
      <c r="C86" s="14">
        <f>'Tasas de Uso'!A75</f>
        <v>68</v>
      </c>
      <c r="D86" s="19" t="s">
        <v>240</v>
      </c>
      <c r="E86" s="14">
        <f>'Tasas de Uso'!C75</f>
        <v>1.301650305717061</v>
      </c>
      <c r="F86" s="14">
        <f>'Tasas de Uso'!D75</f>
        <v>0.68478786555902227</v>
      </c>
      <c r="G86" s="18">
        <f>'Tasas de Uso'!E75</f>
        <v>1.9008080767530349</v>
      </c>
      <c r="J86" t="str">
        <f>+TRIM(D86)</f>
        <v>Esclerosis múltiple recurrente remitente</v>
      </c>
    </row>
    <row r="87" spans="2:10" x14ac:dyDescent="0.2">
      <c r="B87" s="7"/>
      <c r="C87" s="14">
        <f>'Tasas de Uso'!A71</f>
        <v>64</v>
      </c>
      <c r="D87" s="19" t="s">
        <v>80</v>
      </c>
      <c r="E87" s="14">
        <f>'Tasas de Uso'!C71</f>
        <v>145.51138608754141</v>
      </c>
      <c r="F87" s="14">
        <f>'Tasas de Uso'!D71</f>
        <v>5.2867889136741386</v>
      </c>
      <c r="G87" s="18">
        <f>'Tasas de Uso'!E71</f>
        <v>27.523585386808254</v>
      </c>
      <c r="J87" t="str">
        <f>+TRIM(D87)</f>
        <v>Fibrosis Quística</v>
      </c>
    </row>
    <row r="88" spans="2:10" x14ac:dyDescent="0.2">
      <c r="B88" s="7"/>
      <c r="C88" s="14">
        <f>'Tasas de Uso'!A64</f>
        <v>57</v>
      </c>
      <c r="D88" s="19" t="s">
        <v>72</v>
      </c>
      <c r="E88" s="14">
        <f>'Tasas de Uso'!C64</f>
        <v>505.01565234847965</v>
      </c>
      <c r="F88" s="14">
        <f>'Tasas de Uso'!D64</f>
        <v>32.057820651065192</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78"/>
      <c r="B2" s="475" t="s">
        <v>166</v>
      </c>
      <c r="C2" s="476"/>
      <c r="D2" s="476" t="s">
        <v>165</v>
      </c>
      <c r="E2" s="476"/>
      <c r="F2" s="476" t="s">
        <v>188</v>
      </c>
      <c r="G2" s="477"/>
    </row>
    <row r="3" spans="1:9" ht="26.25" thickBot="1" x14ac:dyDescent="0.25">
      <c r="A3" s="479"/>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7" width="10.7109375" style="209"/>
    <col min="8" max="8" width="51" style="209" customWidth="1"/>
    <col min="9" max="16384" width="10.7109375" style="209"/>
  </cols>
  <sheetData>
    <row r="1" spans="1:12" ht="20.25" x14ac:dyDescent="0.2">
      <c r="A1" s="208"/>
      <c r="B1" s="196"/>
      <c r="C1" s="196"/>
      <c r="D1" s="196"/>
      <c r="E1" s="196"/>
      <c r="F1" s="196"/>
      <c r="G1" s="196"/>
      <c r="H1" s="208"/>
    </row>
    <row r="2" spans="1:12" s="389" customFormat="1" ht="20.25" x14ac:dyDescent="0.2">
      <c r="A2" s="388"/>
      <c r="B2" s="196"/>
      <c r="C2" s="407" t="str">
        <f>+Notas!C3</f>
        <v>ESTADÍSTICA TRIMESTRAL DE CASOS GES (AUGE) DE FONASA Y SISTEMA ISAPRE</v>
      </c>
      <c r="D2" s="407"/>
      <c r="E2" s="196"/>
      <c r="F2" s="196"/>
      <c r="G2" s="196"/>
      <c r="H2" s="196"/>
    </row>
    <row r="3" spans="1:12" s="389" customFormat="1" ht="20.25" x14ac:dyDescent="0.2">
      <c r="A3" s="388"/>
      <c r="B3" s="196"/>
      <c r="C3" s="407"/>
      <c r="D3" s="407"/>
      <c r="E3" s="196"/>
      <c r="F3" s="196"/>
      <c r="G3" s="485"/>
      <c r="H3" s="485"/>
      <c r="I3" s="486"/>
      <c r="J3" s="486"/>
      <c r="K3" s="486"/>
      <c r="L3" s="486"/>
    </row>
    <row r="4" spans="1:12" s="389" customFormat="1" ht="20.25" x14ac:dyDescent="0.2">
      <c r="A4" s="388"/>
      <c r="B4" s="196"/>
      <c r="C4" s="480" t="str">
        <f>+Notas!C5</f>
        <v>JULIO 2005 - JUNIO 2024</v>
      </c>
      <c r="D4" s="480"/>
      <c r="E4" s="398"/>
      <c r="F4" s="390"/>
      <c r="G4" s="390"/>
      <c r="H4" s="390"/>
      <c r="I4" s="486"/>
      <c r="J4" s="486"/>
      <c r="K4" s="486"/>
      <c r="L4" s="486"/>
    </row>
    <row r="5" spans="1:12" ht="15" x14ac:dyDescent="0.2">
      <c r="A5" s="208"/>
      <c r="B5" s="197"/>
      <c r="C5" s="390"/>
      <c r="D5" s="390"/>
      <c r="E5" s="398"/>
      <c r="F5" s="390"/>
      <c r="G5" s="390"/>
      <c r="H5" s="390"/>
      <c r="I5" s="221"/>
      <c r="J5" s="221"/>
      <c r="K5" s="221"/>
      <c r="L5" s="221"/>
    </row>
    <row r="6" spans="1:12" ht="18" x14ac:dyDescent="0.2">
      <c r="B6" s="198" t="s">
        <v>516</v>
      </c>
      <c r="E6" s="398"/>
      <c r="G6" s="221"/>
      <c r="H6" s="221"/>
      <c r="I6" s="221"/>
      <c r="J6" s="221"/>
      <c r="K6" s="221"/>
      <c r="L6" s="221"/>
    </row>
    <row r="7" spans="1:12" x14ac:dyDescent="0.2">
      <c r="E7"/>
    </row>
    <row r="8" spans="1:12" ht="13.5" thickBot="1" x14ac:dyDescent="0.25">
      <c r="B8" s="383"/>
      <c r="C8" s="382" t="s">
        <v>517</v>
      </c>
    </row>
    <row r="9" spans="1:12" ht="27.6" customHeight="1" thickTop="1" x14ac:dyDescent="0.2">
      <c r="B9" s="481" t="s">
        <v>518</v>
      </c>
      <c r="C9" s="391" t="s">
        <v>529</v>
      </c>
    </row>
    <row r="10" spans="1:12" ht="25.9" customHeight="1" x14ac:dyDescent="0.2">
      <c r="B10" s="482"/>
      <c r="C10" s="387" t="s">
        <v>530</v>
      </c>
    </row>
    <row r="11" spans="1:12" ht="24" customHeight="1" x14ac:dyDescent="0.2">
      <c r="B11" s="482"/>
      <c r="C11" s="387" t="s">
        <v>531</v>
      </c>
    </row>
    <row r="12" spans="1:12" ht="29.1" customHeight="1" x14ac:dyDescent="0.2">
      <c r="B12" s="483"/>
      <c r="C12" s="391" t="s">
        <v>532</v>
      </c>
    </row>
    <row r="13" spans="1:12" ht="18" customHeight="1" x14ac:dyDescent="0.2">
      <c r="B13" s="386" t="s">
        <v>519</v>
      </c>
      <c r="C13" s="385" t="s">
        <v>520</v>
      </c>
    </row>
    <row r="14" spans="1:12" ht="18" customHeight="1" x14ac:dyDescent="0.2">
      <c r="B14" s="253" t="s">
        <v>521</v>
      </c>
      <c r="C14" s="385" t="s">
        <v>533</v>
      </c>
    </row>
    <row r="15" spans="1:12" ht="18" customHeight="1" x14ac:dyDescent="0.2">
      <c r="B15" s="253" t="s">
        <v>522</v>
      </c>
      <c r="C15" s="385" t="s">
        <v>534</v>
      </c>
    </row>
    <row r="16" spans="1:12" ht="18" customHeight="1" x14ac:dyDescent="0.2">
      <c r="B16" s="484" t="s">
        <v>523</v>
      </c>
      <c r="C16" s="385" t="s">
        <v>544</v>
      </c>
    </row>
    <row r="17" spans="1:3" ht="18" customHeight="1" x14ac:dyDescent="0.2">
      <c r="B17" s="482"/>
      <c r="C17" s="385" t="s">
        <v>545</v>
      </c>
    </row>
    <row r="18" spans="1:3" ht="18" customHeight="1" x14ac:dyDescent="0.2">
      <c r="B18" s="482"/>
      <c r="C18" s="385" t="s">
        <v>546</v>
      </c>
    </row>
    <row r="19" spans="1:3" ht="18" customHeight="1" x14ac:dyDescent="0.2">
      <c r="B19" s="483"/>
      <c r="C19" s="385" t="s">
        <v>547</v>
      </c>
    </row>
    <row r="20" spans="1:3" ht="18" customHeight="1" x14ac:dyDescent="0.2">
      <c r="B20" s="253" t="s">
        <v>524</v>
      </c>
      <c r="C20" s="392">
        <v>45544</v>
      </c>
    </row>
    <row r="21" spans="1:3" ht="18" customHeight="1" x14ac:dyDescent="0.2">
      <c r="B21" s="253" t="s">
        <v>525</v>
      </c>
      <c r="C21" s="385" t="s">
        <v>536</v>
      </c>
    </row>
    <row r="22" spans="1:3" ht="18" customHeight="1" x14ac:dyDescent="0.2">
      <c r="B22" s="253" t="s">
        <v>526</v>
      </c>
      <c r="C22" s="384" t="s">
        <v>527</v>
      </c>
    </row>
    <row r="23" spans="1:3" ht="18" customHeight="1" x14ac:dyDescent="0.2">
      <c r="B23" s="253" t="s">
        <v>528</v>
      </c>
      <c r="C23" s="384" t="s">
        <v>535</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VLOOKUP(A2,'[8]2021'!$A$2:$B$86,2,0)</f>
        <v>14440105</v>
      </c>
      <c r="E2" s="50">
        <f>VLOOKUP(A2,'[8]2021'!$A$2:$C$86,3,0)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VLOOKUP(A3,'[8]2021'!$A$2:$B$86,2,0)</f>
        <v>908682</v>
      </c>
      <c r="E3" s="50">
        <f>VLOOKUP(A3,'[8]2021'!$A$2:$C$86,3,0)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VLOOKUP(A4,'[8]2021'!$A$2:$B$86,2,0)</f>
        <v>2080487.3106221999</v>
      </c>
      <c r="E4" s="50">
        <f>VLOOKUP(A4,'[8]2021'!$A$2:$C$86,3,0)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VLOOKUP(A5,'[8]2021'!$A$2:$B$86,2,0)</f>
        <v>1793104</v>
      </c>
      <c r="E5" s="50">
        <f>VLOOKUP(A5,'[8]2021'!$A$2:$C$86,3,0)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VLOOKUP(A6,'[8]2021'!$A$2:$B$86,2,0)</f>
        <v>14440105</v>
      </c>
      <c r="E6" s="50">
        <f>VLOOKUP(A6,'[8]2021'!$A$2:$C$86,3,0)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VLOOKUP(A7,'[8]2021'!$A$2:$B$86,2,0)</f>
        <v>209977</v>
      </c>
      <c r="E7" s="50">
        <f>VLOOKUP(A7,'[8]2021'!$A$2:$C$86,3,0)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VLOOKUP(A8,'[8]2021'!$A$2:$B$86,2,0)</f>
        <v>3738928</v>
      </c>
      <c r="E8" s="50">
        <f>VLOOKUP(A8,'[8]2021'!$A$2:$C$86,3,0)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VLOOKUP(A9,'[8]2021'!$A$2:$B$86,2,0)</f>
        <v>183274</v>
      </c>
      <c r="E9" s="50">
        <f>VLOOKUP(A9,'[8]2021'!$A$2:$C$86,3,0)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VLOOKUP(A10,'[8]2021'!$A$2:$B$86,2,0)</f>
        <v>14440105</v>
      </c>
      <c r="E10" s="50">
        <f>VLOOKUP(A10,'[8]2021'!$A$2:$C$86,3,0)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VLOOKUP(A11,'[8]2021'!$A$2:$B$86,2,0)</f>
        <v>3538976</v>
      </c>
      <c r="E11" s="50">
        <f>VLOOKUP(A11,'[8]2021'!$A$2:$C$86,3,0)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VLOOKUP(A12,'[8]2021'!$A$2:$B$86,2,0)</f>
        <v>14440105</v>
      </c>
      <c r="E12" s="50">
        <f>VLOOKUP(A12,'[8]2021'!$A$2:$C$86,3,0)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VLOOKUP(A13,'[8]2021'!$A$2:$B$86,2,0)</f>
        <v>1719265</v>
      </c>
      <c r="E13" s="50">
        <f>VLOOKUP(A13,'[8]2021'!$A$2:$C$86,3,0)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VLOOKUP(A14,'[8]2021'!$A$2:$B$86,2,0)</f>
        <v>11636577</v>
      </c>
      <c r="E14" s="50">
        <f>VLOOKUP(A14,'[8]2021'!$A$2:$C$86,3,0)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VLOOKUP(A15,'[8]2021'!$A$2:$B$86,2,0)</f>
        <v>191142</v>
      </c>
      <c r="E15" s="50">
        <f>VLOOKUP(A15,'[8]2021'!$A$2:$C$86,3,0)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VLOOKUP(A16,'[8]2021'!$A$2:$B$86,2,0)</f>
        <v>2803528</v>
      </c>
      <c r="E16" s="50">
        <f>VLOOKUP(A16,'[8]2021'!$A$2:$C$86,3,0)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VLOOKUP(A17,'[8]2021'!$A$2:$B$86,2,0)</f>
        <v>1793104</v>
      </c>
      <c r="E17" s="50">
        <f>VLOOKUP(A17,'[8]2021'!$A$2:$C$86,3,0)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VLOOKUP(A18,'[8]2021'!$A$2:$B$86,2,0)</f>
        <v>14440105</v>
      </c>
      <c r="E18" s="50">
        <f>VLOOKUP(A18,'[8]2021'!$A$2:$C$86,3,0)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VLOOKUP(A19,'[8]2021'!$A$2:$B$86,2,0)</f>
        <v>1793104</v>
      </c>
      <c r="E19" s="50">
        <f>VLOOKUP(A19,'[8]2021'!$A$2:$C$86,3,0)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VLOOKUP(A20,'[8]2021'!$A$2:$B$86,2,0)</f>
        <v>11636577</v>
      </c>
      <c r="E20" s="50">
        <f>VLOOKUP(A20,'[8]2021'!$A$2:$C$86,3,0)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VLOOKUP(A21,'[8]2021'!$A$2:$B$86,2,0)</f>
        <v>11636577</v>
      </c>
      <c r="E21" s="50">
        <f>VLOOKUP(A21,'[8]2021'!$A$2:$C$86,3,0)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VLOOKUP(A22,'[8]2021'!$A$2:$B$86,2,0)</f>
        <v>14440105</v>
      </c>
      <c r="E22" s="50">
        <f>VLOOKUP(A22,'[8]2021'!$A$2:$C$86,3,0)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VLOOKUP(A23,'[8]2021'!$A$2:$B$86,2,0)</f>
        <v>14440105</v>
      </c>
      <c r="E23" s="50">
        <f>VLOOKUP(A23,'[8]2021'!$A$2:$C$86,3,0)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VLOOKUP(A24,'[8]2021'!$A$2:$B$86,2,0)</f>
        <v>14440105</v>
      </c>
      <c r="E24" s="50">
        <f>VLOOKUP(A24,'[8]2021'!$A$2:$C$86,3,0)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VLOOKUP(A25,'[8]2021'!$A$2:$B$86,2,0)</f>
        <v>1333959</v>
      </c>
      <c r="E25" s="50">
        <f>VLOOKUP(A25,'[8]2021'!$A$2:$C$86,3,0)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VLOOKUP(A26,'[8]2021'!$A$2:$B$86,2,0)</f>
        <v>11636577</v>
      </c>
      <c r="E26" s="50">
        <f>VLOOKUP(A26,'[8]2021'!$A$2:$C$86,3,0)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VLOOKUP(A27,'[8]2021'!$A$2:$B$86,2,0)</f>
        <v>11636577</v>
      </c>
      <c r="E27" s="50">
        <f>VLOOKUP(A27,'[8]2021'!$A$2:$C$86,3,0)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VLOOKUP(A28,'[8]2021'!$A$2:$B$86,2,0)</f>
        <v>14440105</v>
      </c>
      <c r="E28" s="50">
        <f>VLOOKUP(A28,'[8]2021'!$A$2:$C$86,3,0)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VLOOKUP(A29,'[8]2021'!$A$2:$B$86,2,0)</f>
        <v>14440105</v>
      </c>
      <c r="E29" s="50">
        <f>VLOOKUP(A29,'[8]2021'!$A$2:$C$86,3,0)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VLOOKUP(A30,'[8]2021'!$A$2:$B$86,2,0)</f>
        <v>2803528</v>
      </c>
      <c r="E30" s="50">
        <f>VLOOKUP(A30,'[8]2021'!$A$2:$C$86,3,0)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VLOOKUP(A31,'[8]2021'!$A$2:$B$86,2,0)</f>
        <v>8637342</v>
      </c>
      <c r="E31" s="50">
        <f>VLOOKUP(A31,'[8]2021'!$A$2:$C$86,3,0)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VLOOKUP(A32,'[8]2021'!$A$2:$B$86,2,0)</f>
        <v>3729540</v>
      </c>
      <c r="E32" s="50">
        <f>VLOOKUP(A32,'[8]2021'!$A$2:$C$86,3,0)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VLOOKUP(A33,'[8]2021'!$A$2:$B$86,2,0)</f>
        <v>7670480</v>
      </c>
      <c r="E33" s="50">
        <f>VLOOKUP(A33,'[8]2021'!$A$2:$C$86,3,0)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VLOOKUP(A34,'[8]2021'!$A$2:$B$86,2,0)</f>
        <v>6769625</v>
      </c>
      <c r="E34" s="50">
        <f>VLOOKUP(A34,'[8]2021'!$A$2:$C$86,3,0)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VLOOKUP(A35,'[8]2021'!$A$2:$B$86,2,0)</f>
        <v>11636577</v>
      </c>
      <c r="E35" s="50">
        <f>VLOOKUP(A35,'[8]2021'!$A$2:$C$86,3,0)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VLOOKUP(A36,'[8]2021'!$A$2:$B$86,2,0)</f>
        <v>14440105</v>
      </c>
      <c r="E36" s="50">
        <f>VLOOKUP(A36,'[8]2021'!$A$2:$C$86,3,0)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VLOOKUP(A37,'[8]2021'!$A$2:$B$86,2,0)</f>
        <v>14440105</v>
      </c>
      <c r="E37" s="50">
        <f>VLOOKUP(A37,'[8]2021'!$A$2:$C$86,3,0)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VLOOKUP(A38,'[8]2021'!$A$2:$B$86,2,0)</f>
        <v>14440105</v>
      </c>
      <c r="E38" s="50">
        <f>VLOOKUP(A38,'[8]2021'!$A$2:$C$86,3,0)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VLOOKUP(A39,'[8]2021'!$A$2:$B$86,2,0)</f>
        <v>3171138</v>
      </c>
      <c r="E39" s="50">
        <f>VLOOKUP(A39,'[8]2021'!$A$2:$C$86,3,0)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VLOOKUP(A40,'[8]2021'!$A$2:$B$86,2,0)</f>
        <v>11636577</v>
      </c>
      <c r="E40" s="50">
        <f>VLOOKUP(A40,'[8]2021'!$A$2:$C$86,3,0)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VLOOKUP(A41,'[8]2021'!$A$2:$B$86,2,0)</f>
        <v>14440105</v>
      </c>
      <c r="E41" s="50">
        <f>VLOOKUP(A41,'[8]2021'!$A$2:$C$86,3,0)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VLOOKUP(A42,'[8]2021'!$A$2:$B$86,2,0)</f>
        <v>183274</v>
      </c>
      <c r="E42" s="50">
        <f>VLOOKUP(A42,'[8]2021'!$A$2:$C$86,3,0)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VLOOKUP(A43,'[8]2021'!$A$2:$B$86,2,0)</f>
        <v>11636577</v>
      </c>
      <c r="E43" s="50">
        <f>VLOOKUP(A43,'[8]2021'!$A$2:$C$86,3,0)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VLOOKUP(A44,'[8]2021'!$A$2:$B$86,2,0)</f>
        <v>2969593</v>
      </c>
      <c r="E44" s="50">
        <f>VLOOKUP(A44,'[8]2021'!$A$2:$C$86,3,0)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VLOOKUP(A45,'[8]2021'!$A$2:$B$86,2,0)</f>
        <v>183274</v>
      </c>
      <c r="E45" s="50">
        <f>VLOOKUP(A45,'[8]2021'!$A$2:$C$86,3,0)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VLOOKUP(A46,'[8]2021'!$A$2:$B$86,2,0)</f>
        <v>14440105</v>
      </c>
      <c r="E46" s="50">
        <f>VLOOKUP(A46,'[8]2021'!$A$2:$C$86,3,0)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VLOOKUP(A47,'[8]2021'!$A$2:$B$86,2,0)</f>
        <v>11636577</v>
      </c>
      <c r="E47" s="50">
        <f>VLOOKUP(A47,'[8]2021'!$A$2:$C$86,3,0)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VLOOKUP(A48,'[8]2021'!$A$2:$B$86,2,0)</f>
        <v>14440105</v>
      </c>
      <c r="E48" s="50">
        <f>VLOOKUP(A48,'[8]2021'!$A$2:$C$86,3,0)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VLOOKUP(A49,'[8]2021'!$A$2:$B$86,2,0)</f>
        <v>14440105</v>
      </c>
      <c r="E49" s="50">
        <f>VLOOKUP(A49,'[8]2021'!$A$2:$C$86,3,0)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VLOOKUP(A50,'[8]2021'!$A$2:$B$86,2,0)</f>
        <v>1793104</v>
      </c>
      <c r="E50" s="50">
        <f>VLOOKUP(A50,'[8]2021'!$A$2:$C$86,3,0)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VLOOKUP(A51,'[8]2021'!$A$2:$B$86,2,0)</f>
        <v>2803528</v>
      </c>
      <c r="E51" s="50">
        <f>VLOOKUP(A51,'[8]2021'!$A$2:$C$86,3,0)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VLOOKUP(A52,'[8]2021'!$A$2:$B$86,2,0)</f>
        <v>14440105</v>
      </c>
      <c r="E52" s="50">
        <f>VLOOKUP(A52,'[8]2021'!$A$2:$C$86,3,0)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VLOOKUP(A53,'[8]2021'!$A$2:$B$86,2,0)</f>
        <v>5416196</v>
      </c>
      <c r="E53" s="50">
        <f>VLOOKUP(A53,'[8]2021'!$A$2:$C$86,3,0)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VLOOKUP(A54,'[8]2021'!$A$2:$B$86,2,0)</f>
        <v>11636577</v>
      </c>
      <c r="E54" s="50">
        <f>VLOOKUP(A54,'[8]2021'!$A$2:$C$86,3,0)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VLOOKUP(A55,'[8]2021'!$A$2:$B$86,2,0)</f>
        <v>14440105</v>
      </c>
      <c r="E55" s="50">
        <f>VLOOKUP(A55,'[8]2021'!$A$2:$C$86,3,0)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VLOOKUP(A56,'[8]2021'!$A$2:$B$86,2,0)</f>
        <v>11636577</v>
      </c>
      <c r="E56" s="50">
        <f>VLOOKUP(A56,'[8]2021'!$A$2:$C$86,3,0)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VLOOKUP(A57,'[8]2021'!$A$2:$B$86,2,0)</f>
        <v>1793104</v>
      </c>
      <c r="E57" s="50">
        <f>VLOOKUP(A57,'[8]2021'!$A$2:$C$86,3,0)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VLOOKUP(A58,'[8]2021'!$A$2:$B$86,2,0)</f>
        <v>183274</v>
      </c>
      <c r="E58" s="50">
        <f>VLOOKUP(A58,'[8]2021'!$A$2:$C$86,3,0)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VLOOKUP(A59,'[8]2021'!$A$2:$B$86,2,0)</f>
        <v>183274</v>
      </c>
      <c r="E59" s="50">
        <f>VLOOKUP(A59,'[8]2021'!$A$2:$C$86,3,0)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VLOOKUP(A60,'[8]2021'!$A$2:$B$86,2,0)</f>
        <v>5416196</v>
      </c>
      <c r="E60" s="50">
        <f>VLOOKUP(A60,'[8]2021'!$A$2:$C$86,3,0)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VLOOKUP(A61,'[8]2021'!$A$2:$B$86,2,0)</f>
        <v>183274</v>
      </c>
      <c r="E61" s="50">
        <f>VLOOKUP(A61,'[8]2021'!$A$2:$C$86,3,0)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VLOOKUP(A62,'[8]2021'!$A$2:$B$86,2,0)</f>
        <v>14440105</v>
      </c>
      <c r="E62" s="50">
        <f>VLOOKUP(A62,'[8]2021'!$A$2:$C$86,3,0)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VLOOKUP(A63,'[8]2021'!$A$2:$B$86,2,0)</f>
        <v>11636577</v>
      </c>
      <c r="E63" s="50">
        <f>VLOOKUP(A63,'[8]2021'!$A$2:$C$86,3,0)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VLOOKUP(A64,'[8]2021'!$A$2:$B$86,2,0)</f>
        <v>14440105</v>
      </c>
      <c r="E64" s="50">
        <f>VLOOKUP(A64,'[8]2021'!$A$2:$C$86,3,0)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VLOOKUP(A65,'[8]2021'!$A$2:$B$86,2,0)</f>
        <v>14440105</v>
      </c>
      <c r="E65" s="50">
        <f>VLOOKUP(A65,'[8]2021'!$A$2:$C$86,3,0)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VLOOKUP(A66,'[8]2021'!$A$2:$B$86,2,0)</f>
        <v>183274</v>
      </c>
      <c r="E66" s="50">
        <f>VLOOKUP(A66,'[8]2021'!$A$2:$C$86,3,0)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VLOOKUP(A67,'[8]2021'!$A$2:$B$86,2,0)</f>
        <v>14440105</v>
      </c>
      <c r="E67" s="50">
        <f>VLOOKUP(A67,'[8]2021'!$A$2:$C$86,3,0)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VLOOKUP(A68,'[8]2021'!$A$2:$B$86,2,0)</f>
        <v>4706589</v>
      </c>
      <c r="E68" s="50">
        <f>VLOOKUP(A68,'[8]2021'!$A$2:$C$86,3,0)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VLOOKUP(A69,'[8]2021'!$A$2:$B$86,2,0)</f>
        <v>183274</v>
      </c>
      <c r="E69" s="50">
        <f>VLOOKUP(A69,'[8]2021'!$A$2:$C$86,3,0)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VLOOKUP(A70,'[8]2021'!$A$2:$B$86,2,0)</f>
        <v>11636577</v>
      </c>
      <c r="E70" s="50">
        <f>VLOOKUP(A70,'[8]2021'!$A$2:$C$86,3,0)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VLOOKUP(A71,'[8]2021'!$A$2:$B$86,2,0)</f>
        <v>183274</v>
      </c>
      <c r="E71" s="50">
        <f>VLOOKUP(A71,'[8]2021'!$A$2:$C$86,3,0)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VLOOKUP(A72,'[8]2021'!$A$2:$B$86,2,0)</f>
        <v>11636577</v>
      </c>
      <c r="E72" s="50">
        <f>VLOOKUP(A72,'[8]2021'!$A$2:$C$86,3,0)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VLOOKUP(A73,'[8]2021'!$A$2:$B$86,2,0)</f>
        <v>1333955</v>
      </c>
      <c r="E73" s="50">
        <f>VLOOKUP(A73,'[8]2021'!$A$2:$C$86,3,0)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VLOOKUP(A74,'[8]2021'!$A$2:$B$86,2,0)</f>
        <v>6220381</v>
      </c>
      <c r="E74" s="50">
        <f>VLOOKUP(A74,'[8]2021'!$A$2:$C$86,3,0)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VLOOKUP(A75,'[8]2021'!$A$2:$B$86,2,0)</f>
        <v>11636577</v>
      </c>
      <c r="E75" s="50">
        <f>VLOOKUP(A75,'[8]2021'!$A$2:$C$86,3,0)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VLOOKUP(A76,'[8]2021'!$A$2:$B$86,2,0)</f>
        <v>11636577</v>
      </c>
      <c r="E76" s="50">
        <f>VLOOKUP(A76,'[8]2021'!$A$2:$C$86,3,0)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VLOOKUP(A77,'[8]2021'!$A$2:$B$86,2,0)</f>
        <v>14440105</v>
      </c>
      <c r="E77" s="50">
        <f>VLOOKUP(A77,'[8]2021'!$A$2:$C$86,3,0)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VLOOKUP(A78,'[8]2021'!$A$2:$B$86,2,0)</f>
        <v>11636577</v>
      </c>
      <c r="E78" s="50">
        <f>VLOOKUP(A78,'[8]2021'!$A$2:$C$86,3,0)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VLOOKUP(A79,'[8]2021'!$A$2:$B$86,2,0)</f>
        <v>14440105</v>
      </c>
      <c r="E79" s="50">
        <f>VLOOKUP(A79,'[8]2021'!$A$2:$C$86,3,0)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VLOOKUP(A80,'[8]2021'!$A$2:$B$86,2,0)</f>
        <v>2803528</v>
      </c>
      <c r="E80" s="50">
        <f>VLOOKUP(A80,'[8]2021'!$A$2:$C$86,3,0)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VLOOKUP(A81,'[8]2021'!$A$2:$B$86,2,0)</f>
        <v>11636577</v>
      </c>
      <c r="E81" s="50">
        <f>VLOOKUP(A81,'[8]2021'!$A$2:$C$86,3,0)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VLOOKUP(A82,'[8]2021'!$A$2:$B$86,2,0)</f>
        <v>11636577</v>
      </c>
      <c r="E82" s="50">
        <f>VLOOKUP(A82,'[8]2021'!$A$2:$C$86,3,0)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VLOOKUP(A83,'[8]2021'!$A$2:$B$86,2,0)</f>
        <v>11636577</v>
      </c>
      <c r="E83" s="50">
        <f>VLOOKUP(A83,'[8]2021'!$A$2:$C$86,3,0)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VLOOKUP(A84,'[8]2021'!$A$2:$B$86,2,0)</f>
        <v>11636577</v>
      </c>
      <c r="E84" s="50">
        <f>VLOOKUP(A84,'[8]2021'!$A$2:$C$86,3,0)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VLOOKUP(A85,'[8]2021'!$A$2:$B$86,2,0)</f>
        <v>11636577</v>
      </c>
      <c r="E85" s="50">
        <f>VLOOKUP(A85,'[8]2021'!$A$2:$C$86,3,0)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VLOOKUP(A86,'[8]2021'!$A$2:$B$86,2,0)</f>
        <v>183274</v>
      </c>
      <c r="E86" s="50">
        <f>VLOOKUP(A86,'[8]2021'!$A$2:$C$86,3,0)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5" t="s">
        <v>407</v>
      </c>
      <c r="B2" s="425"/>
      <c r="C2" s="425"/>
      <c r="D2" s="425"/>
      <c r="E2" s="425"/>
      <c r="F2" s="425"/>
      <c r="G2" s="425"/>
      <c r="H2" s="425"/>
    </row>
    <row r="3" spans="1:11" ht="15" x14ac:dyDescent="0.2">
      <c r="A3" s="272"/>
      <c r="B3" s="272"/>
      <c r="C3" s="272"/>
      <c r="D3" s="272"/>
      <c r="E3" s="272"/>
      <c r="F3" s="272"/>
      <c r="G3" s="240"/>
      <c r="H3" s="240"/>
    </row>
    <row r="4" spans="1:11" ht="30" customHeight="1" x14ac:dyDescent="0.2">
      <c r="A4" s="426" t="s">
        <v>233</v>
      </c>
      <c r="B4" s="434" t="s">
        <v>0</v>
      </c>
      <c r="C4" s="437" t="s">
        <v>412</v>
      </c>
      <c r="D4" s="437"/>
      <c r="E4" s="437" t="s">
        <v>413</v>
      </c>
      <c r="F4" s="437"/>
      <c r="G4" s="432" t="s">
        <v>414</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v>38892</v>
      </c>
      <c r="D6" s="257">
        <v>38898</v>
      </c>
      <c r="E6" s="256">
        <v>39082</v>
      </c>
      <c r="F6" s="257">
        <v>39080</v>
      </c>
      <c r="G6" s="439"/>
      <c r="H6" s="441"/>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25" t="s">
        <v>407</v>
      </c>
      <c r="B2" s="425"/>
      <c r="C2" s="425"/>
      <c r="D2" s="425"/>
      <c r="E2" s="425"/>
      <c r="F2" s="425"/>
      <c r="G2" s="425"/>
      <c r="H2" s="425"/>
    </row>
    <row r="3" spans="1:11" ht="15" x14ac:dyDescent="0.2">
      <c r="A3" s="278"/>
      <c r="B3" s="278"/>
      <c r="C3" s="278"/>
      <c r="D3" s="278"/>
      <c r="E3" s="278"/>
      <c r="F3" s="278"/>
      <c r="G3" s="278"/>
      <c r="H3" s="278"/>
    </row>
    <row r="4" spans="1:11" ht="30" customHeight="1" x14ac:dyDescent="0.2">
      <c r="A4" s="426" t="s">
        <v>233</v>
      </c>
      <c r="B4" s="434" t="s">
        <v>0</v>
      </c>
      <c r="C4" s="437" t="s">
        <v>147</v>
      </c>
      <c r="D4" s="437"/>
      <c r="E4" s="437" t="s">
        <v>148</v>
      </c>
      <c r="F4" s="437"/>
      <c r="G4" s="432" t="s">
        <v>275</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t="s">
        <v>62</v>
      </c>
      <c r="D6" s="257">
        <v>39264</v>
      </c>
      <c r="E6" s="256">
        <v>39446</v>
      </c>
      <c r="F6" s="257">
        <v>39446</v>
      </c>
      <c r="G6" s="439"/>
      <c r="H6" s="441"/>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5" t="s">
        <v>407</v>
      </c>
      <c r="B2" s="425"/>
      <c r="C2" s="425"/>
      <c r="D2" s="425"/>
      <c r="E2" s="425"/>
      <c r="F2" s="425"/>
      <c r="G2" s="425"/>
      <c r="H2" s="425"/>
    </row>
    <row r="3" spans="1:11" ht="15" x14ac:dyDescent="0.2">
      <c r="A3" s="272"/>
      <c r="B3" s="272"/>
      <c r="C3" s="272"/>
      <c r="D3" s="272"/>
      <c r="E3" s="272"/>
      <c r="F3" s="272"/>
      <c r="G3" s="272"/>
      <c r="H3" s="272"/>
    </row>
    <row r="4" spans="1:11" ht="30" customHeight="1" x14ac:dyDescent="0.2">
      <c r="A4" s="426" t="s">
        <v>233</v>
      </c>
      <c r="B4" s="434" t="s">
        <v>0</v>
      </c>
      <c r="C4" s="437" t="s">
        <v>153</v>
      </c>
      <c r="D4" s="437"/>
      <c r="E4" s="437" t="s">
        <v>154</v>
      </c>
      <c r="F4" s="437"/>
      <c r="G4" s="432" t="s">
        <v>276</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v>39628</v>
      </c>
      <c r="D6" s="257">
        <v>39628</v>
      </c>
      <c r="E6" s="256">
        <v>39817</v>
      </c>
      <c r="F6" s="257">
        <v>39817</v>
      </c>
      <c r="G6" s="439"/>
      <c r="H6" s="441"/>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42"/>
      <c r="K18" s="442"/>
      <c r="L18" s="442"/>
      <c r="M18" s="442"/>
      <c r="N18" s="442"/>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25" t="s">
        <v>407</v>
      </c>
      <c r="B2" s="425"/>
      <c r="C2" s="425"/>
      <c r="D2" s="425"/>
      <c r="E2" s="425"/>
      <c r="F2" s="425"/>
      <c r="G2" s="425"/>
      <c r="H2" s="425"/>
      <c r="I2" s="425"/>
      <c r="J2" s="425"/>
      <c r="K2" s="425"/>
      <c r="L2" s="425"/>
    </row>
    <row r="3" spans="1:21" ht="16.899999999999999" customHeight="1" x14ac:dyDescent="0.2">
      <c r="A3" s="272"/>
      <c r="B3" s="272"/>
      <c r="C3" s="272"/>
      <c r="D3" s="272"/>
      <c r="E3" s="272"/>
      <c r="F3" s="272"/>
      <c r="G3" s="272"/>
      <c r="H3" s="272"/>
      <c r="I3" s="72"/>
      <c r="J3" s="72"/>
      <c r="K3" s="72"/>
      <c r="L3" s="72"/>
    </row>
    <row r="4" spans="1:21" ht="30" customHeight="1" x14ac:dyDescent="0.2">
      <c r="A4" s="426" t="s">
        <v>233</v>
      </c>
      <c r="B4" s="434" t="s">
        <v>0</v>
      </c>
      <c r="C4" s="437" t="s">
        <v>415</v>
      </c>
      <c r="D4" s="437"/>
      <c r="E4" s="437" t="s">
        <v>416</v>
      </c>
      <c r="F4" s="437"/>
      <c r="G4" s="437" t="s">
        <v>417</v>
      </c>
      <c r="H4" s="437"/>
      <c r="I4" s="437" t="s">
        <v>418</v>
      </c>
      <c r="J4" s="437"/>
      <c r="K4" s="432" t="s">
        <v>419</v>
      </c>
      <c r="L4" s="433"/>
      <c r="U4" s="73"/>
    </row>
    <row r="5" spans="1:21" ht="15" customHeight="1" x14ac:dyDescent="0.2">
      <c r="A5" s="427"/>
      <c r="B5" s="435"/>
      <c r="C5" s="254" t="s">
        <v>54</v>
      </c>
      <c r="D5" s="255" t="s">
        <v>55</v>
      </c>
      <c r="E5" s="254" t="s">
        <v>54</v>
      </c>
      <c r="F5" s="255" t="s">
        <v>55</v>
      </c>
      <c r="G5" s="254" t="s">
        <v>54</v>
      </c>
      <c r="H5" s="255" t="s">
        <v>55</v>
      </c>
      <c r="I5" s="254" t="s">
        <v>54</v>
      </c>
      <c r="J5" s="255" t="s">
        <v>55</v>
      </c>
      <c r="K5" s="438" t="s">
        <v>54</v>
      </c>
      <c r="L5" s="440" t="s">
        <v>55</v>
      </c>
    </row>
    <row r="6" spans="1:21" ht="15" customHeight="1" x14ac:dyDescent="0.2">
      <c r="A6" s="428"/>
      <c r="B6" s="436"/>
      <c r="C6" s="256">
        <v>39901</v>
      </c>
      <c r="D6" s="257">
        <v>39901</v>
      </c>
      <c r="E6" s="256">
        <v>39992</v>
      </c>
      <c r="F6" s="257">
        <v>39992</v>
      </c>
      <c r="G6" s="256">
        <v>40083</v>
      </c>
      <c r="H6" s="257">
        <v>40083</v>
      </c>
      <c r="I6" s="256">
        <v>40174</v>
      </c>
      <c r="J6" s="257">
        <v>40174</v>
      </c>
      <c r="K6" s="439"/>
      <c r="L6" s="441"/>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42"/>
      <c r="O18" s="442"/>
      <c r="P18" s="442"/>
      <c r="Q18" s="442"/>
      <c r="R18" s="442"/>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380" t="s">
        <v>56</v>
      </c>
      <c r="D24" s="261">
        <v>1827</v>
      </c>
      <c r="E24" s="380" t="s">
        <v>56</v>
      </c>
      <c r="F24" s="261">
        <v>1961</v>
      </c>
      <c r="G24" s="380" t="s">
        <v>56</v>
      </c>
      <c r="H24" s="261">
        <v>2098</v>
      </c>
      <c r="I24" s="380"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25" t="s">
        <v>407</v>
      </c>
      <c r="B2" s="425"/>
      <c r="C2" s="425"/>
      <c r="D2" s="425"/>
      <c r="E2" s="425"/>
      <c r="F2" s="425"/>
      <c r="G2" s="425"/>
      <c r="H2" s="425"/>
      <c r="I2" s="425"/>
      <c r="J2" s="425"/>
      <c r="K2" s="425"/>
      <c r="L2" s="425"/>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26" t="s">
        <v>233</v>
      </c>
      <c r="B4" s="434" t="s">
        <v>0</v>
      </c>
      <c r="C4" s="437" t="s">
        <v>420</v>
      </c>
      <c r="D4" s="437"/>
      <c r="E4" s="437" t="s">
        <v>421</v>
      </c>
      <c r="F4" s="437"/>
      <c r="G4" s="437" t="s">
        <v>422</v>
      </c>
      <c r="H4" s="437"/>
      <c r="I4" s="437" t="s">
        <v>423</v>
      </c>
      <c r="J4" s="437"/>
      <c r="K4" s="432" t="s">
        <v>424</v>
      </c>
      <c r="L4" s="433"/>
      <c r="M4" s="80"/>
    </row>
    <row r="5" spans="1:22"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V5" s="73"/>
    </row>
    <row r="6" spans="1:22" ht="15" customHeight="1" x14ac:dyDescent="0.2">
      <c r="A6" s="428"/>
      <c r="B6" s="436"/>
      <c r="C6" s="256">
        <v>40265</v>
      </c>
      <c r="D6" s="257">
        <v>40265</v>
      </c>
      <c r="E6" s="256">
        <v>40356</v>
      </c>
      <c r="F6" s="257">
        <v>40418</v>
      </c>
      <c r="G6" s="256">
        <v>40448</v>
      </c>
      <c r="H6" s="257">
        <v>40449</v>
      </c>
      <c r="I6" s="256">
        <v>40545</v>
      </c>
      <c r="J6" s="257">
        <v>40545</v>
      </c>
      <c r="K6" s="439"/>
      <c r="L6" s="441"/>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42"/>
      <c r="P18" s="442"/>
      <c r="Q18" s="442"/>
      <c r="R18" s="442"/>
      <c r="S18" s="442"/>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380" t="s">
        <v>56</v>
      </c>
      <c r="D24" s="261">
        <v>2348</v>
      </c>
      <c r="E24" s="380" t="s">
        <v>56</v>
      </c>
      <c r="F24" s="261">
        <v>2506</v>
      </c>
      <c r="G24" s="380" t="s">
        <v>56</v>
      </c>
      <c r="H24" s="261">
        <v>2665</v>
      </c>
      <c r="I24" s="380"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426</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427</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171</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172</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173</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174</v>
      </c>
      <c r="C69" s="260"/>
      <c r="D69" s="261"/>
      <c r="E69" s="260"/>
      <c r="F69" s="261"/>
      <c r="G69" s="260">
        <v>46</v>
      </c>
      <c r="H69" s="261">
        <v>55</v>
      </c>
      <c r="I69" s="260">
        <v>92</v>
      </c>
      <c r="J69" s="261">
        <v>88</v>
      </c>
      <c r="K69" s="260">
        <f t="shared" si="0"/>
        <v>92</v>
      </c>
      <c r="L69" s="262">
        <f t="shared" si="0"/>
        <v>88</v>
      </c>
      <c r="M69" s="84"/>
    </row>
    <row r="70" spans="1:13" x14ac:dyDescent="0.2">
      <c r="A70" s="258">
        <v>64</v>
      </c>
      <c r="B70" s="259" t="s">
        <v>175</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176</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177</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178</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179</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180</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25" t="s">
        <v>407</v>
      </c>
      <c r="B2" s="425"/>
      <c r="C2" s="425"/>
      <c r="D2" s="425"/>
      <c r="E2" s="425"/>
      <c r="F2" s="425"/>
      <c r="G2" s="425"/>
      <c r="H2" s="425"/>
      <c r="I2" s="425"/>
      <c r="J2" s="425"/>
      <c r="K2" s="425"/>
      <c r="L2" s="425"/>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26" t="s">
        <v>233</v>
      </c>
      <c r="B4" s="434" t="s">
        <v>0</v>
      </c>
      <c r="C4" s="437" t="s">
        <v>428</v>
      </c>
      <c r="D4" s="437"/>
      <c r="E4" s="437" t="s">
        <v>429</v>
      </c>
      <c r="F4" s="437"/>
      <c r="G4" s="437" t="s">
        <v>430</v>
      </c>
      <c r="H4" s="437"/>
      <c r="I4" s="437" t="s">
        <v>431</v>
      </c>
      <c r="J4" s="437"/>
      <c r="K4" s="432" t="s">
        <v>432</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40629</v>
      </c>
      <c r="D6" s="257">
        <v>40629</v>
      </c>
      <c r="E6" s="256">
        <v>40727</v>
      </c>
      <c r="F6" s="257">
        <v>40727</v>
      </c>
      <c r="G6" s="347">
        <v>40787</v>
      </c>
      <c r="H6" s="348">
        <v>40787</v>
      </c>
      <c r="I6" s="256">
        <v>40909</v>
      </c>
      <c r="J6" s="257">
        <v>40909</v>
      </c>
      <c r="K6" s="439"/>
      <c r="L6" s="441"/>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43"/>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43"/>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380" t="s">
        <v>56</v>
      </c>
      <c r="D24" s="261">
        <v>3006</v>
      </c>
      <c r="E24" s="380" t="str">
        <f>+'[1]TODOS LOS AÑOS'!AI24</f>
        <v>ND</v>
      </c>
      <c r="F24" s="261">
        <v>3219</v>
      </c>
      <c r="G24" s="380" t="str">
        <f>+'[1]TODOS LOS AÑOS'!AK24</f>
        <v>ND</v>
      </c>
      <c r="H24" s="261">
        <v>3374</v>
      </c>
      <c r="I24" s="380"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426</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427</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171</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172</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173</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174</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175</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176</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177</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178</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179</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180</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3E7A20EB2A0BA4D8E00DDDD6CF668DB" ma:contentTypeVersion="11" ma:contentTypeDescription="Crear nuevo documento." ma:contentTypeScope="" ma:versionID="6bf9dc22f2fb4c4893243547f5c15943">
  <xsd:schema xmlns:xsd="http://www.w3.org/2001/XMLSchema" xmlns:xs="http://www.w3.org/2001/XMLSchema" xmlns:p="http://schemas.microsoft.com/office/2006/metadata/properties" xmlns:ns3="0a2e98b8-fa7b-4c2b-9b71-89b947b97cc6" targetNamespace="http://schemas.microsoft.com/office/2006/metadata/properties" ma:root="true" ma:fieldsID="29f4c41682c382314f000d2bfc513f6e" ns3:_="">
    <xsd:import namespace="0a2e98b8-fa7b-4c2b-9b71-89b947b97cc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e98b8-fa7b-4c2b-9b71-89b947b97c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DBB7-B007-44AF-8543-6300F4018E03}">
  <ds:schemaRefs>
    <ds:schemaRef ds:uri="http://purl.org/dc/dcmitype/"/>
    <ds:schemaRef ds:uri="http://schemas.microsoft.com/office/2006/documentManagement/types"/>
    <ds:schemaRef ds:uri="http://schemas.openxmlformats.org/package/2006/metadata/core-properties"/>
    <ds:schemaRef ds:uri="http://purl.org/dc/elements/1.1/"/>
    <ds:schemaRef ds:uri="http://purl.org/dc/terms/"/>
    <ds:schemaRef ds:uri="http://schemas.microsoft.com/office/2006/metadata/properties"/>
    <ds:schemaRef ds:uri="http://schemas.microsoft.com/office/infopath/2007/PartnerControls"/>
    <ds:schemaRef ds:uri="0a2e98b8-fa7b-4c2b-9b71-89b947b97cc6"/>
    <ds:schemaRef ds:uri="http://www.w3.org/XML/1998/namespace"/>
  </ds:schemaRefs>
</ds:datastoreItem>
</file>

<file path=customXml/itemProps2.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3.xml><?xml version="1.0" encoding="utf-8"?>
<ds:datastoreItem xmlns:ds="http://schemas.openxmlformats.org/officeDocument/2006/customXml" ds:itemID="{B5B18A6B-63CB-45E1-9A76-D0FA9B5D9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e98b8-fa7b-4c2b-9b71-89b947b97c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38</vt:i4>
      </vt:variant>
      <vt:variant>
        <vt:lpstr>Gráficos</vt:lpstr>
      </vt:variant>
      <vt:variant>
        <vt:i4>1</vt:i4>
      </vt:variant>
      <vt:variant>
        <vt:lpstr>Rangos con nombre</vt:lpstr>
      </vt:variant>
      <vt:variant>
        <vt:i4>59</vt:i4>
      </vt:variant>
    </vt:vector>
  </HeadingPairs>
  <TitlesOfParts>
    <vt:vector size="98"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Mixta</vt:lpstr>
      <vt:lpstr>PS Modalidad Hospitalaria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Uribe</cp:lastModifiedBy>
  <cp:lastPrinted>2020-03-17T15:24:40Z</cp:lastPrinted>
  <dcterms:created xsi:type="dcterms:W3CDTF">2008-02-19T17:53:29Z</dcterms:created>
  <dcterms:modified xsi:type="dcterms:W3CDTF">2024-10-07T13:23:40Z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0x01010083E7A20EB2A0BA4D8E00DDDD6CF668DB</vt:lpwstr>
  </property>
</Properties>
</file>